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405" windowWidth="20835" windowHeight="10260" activeTab="2"/>
  </bookViews>
  <sheets>
    <sheet name="ORÇAMENTARIA" sheetId="3" r:id="rId1"/>
    <sheet name="BDI TCU 2622 -URBANAS " sheetId="5" r:id="rId2"/>
    <sheet name="COMPOSIÇÃO" sheetId="6" r:id="rId3"/>
  </sheets>
  <externalReferences>
    <externalReference r:id="rId4"/>
    <externalReference r:id="rId5"/>
    <externalReference r:id="rId6"/>
    <externalReference r:id="rId7"/>
    <externalReference r:id="rId8"/>
    <externalReference r:id="rId9"/>
  </externalReferences>
  <definedNames>
    <definedName name="_xlnm.Print_Area" localSheetId="1">'BDI TCU 2622 -URBANAS '!$B$1:$J$44</definedName>
    <definedName name="_xlnm.Print_Area" localSheetId="0">ORÇAMENTARIA!$A$1:$H$27</definedName>
    <definedName name="Aut_original">[1]PROJETO!#REF!</definedName>
    <definedName name="Aut_resumo">[2]RESUMO_AUT1!#REF!</definedName>
    <definedName name="CONS">#REF!</definedName>
    <definedName name="CONSUMO">[3]QuQuant!#REF!</definedName>
    <definedName name="Descricao">#REF!</definedName>
    <definedName name="DIMPAV">#REF!</definedName>
    <definedName name="Meu">#REF!</definedName>
    <definedName name="Print">[4]QuQuant!#REF!</definedName>
    <definedName name="Print_Area_MI">[5]qorcamentodnerL1!#REF!</definedName>
  </definedNames>
  <calcPr calcId="125725"/>
</workbook>
</file>

<file path=xl/calcChain.xml><?xml version="1.0" encoding="utf-8"?>
<calcChain xmlns="http://schemas.openxmlformats.org/spreadsheetml/2006/main">
  <c r="C32" i="5"/>
  <c r="J31"/>
  <c r="C30"/>
  <c r="C29"/>
  <c r="C28"/>
  <c r="C27"/>
  <c r="C26"/>
  <c r="C25"/>
  <c r="C24"/>
  <c r="L22"/>
  <c r="J11"/>
  <c r="H16" i="3" l="1"/>
  <c r="G13"/>
  <c r="H13" s="1"/>
  <c r="G14"/>
  <c r="H14" s="1"/>
  <c r="G15"/>
  <c r="H15" s="1"/>
  <c r="G12"/>
</calcChain>
</file>

<file path=xl/sharedStrings.xml><?xml version="1.0" encoding="utf-8"?>
<sst xmlns="http://schemas.openxmlformats.org/spreadsheetml/2006/main" count="130" uniqueCount="85">
  <si>
    <t>PLANILHA ORÇAMENTÁRIA DE CUSTOS</t>
  </si>
  <si>
    <t>CONVENENTE: PREFEITURA MUNICIPAL DE LAGOA SANTA</t>
  </si>
  <si>
    <t xml:space="preserve">FORMA DE EXECUÇÃO: </t>
  </si>
  <si>
    <t>(    ) DIRETA</t>
  </si>
  <si>
    <t>( x  )INDIRETA</t>
  </si>
  <si>
    <t>BDI</t>
  </si>
  <si>
    <t>ITEM</t>
  </si>
  <si>
    <t>CÓDIGO</t>
  </si>
  <si>
    <t>DESCRIÇÃO</t>
  </si>
  <si>
    <t>UNIDADE</t>
  </si>
  <si>
    <t>QUANTIDADE</t>
  </si>
  <si>
    <t>PREÇO UNITÁRIO S/ BDI</t>
  </si>
  <si>
    <t>PREÇO UNITÁRIO C/ BDI</t>
  </si>
  <si>
    <t>PREÇO TOTAL</t>
  </si>
  <si>
    <t>TOTAL GERAL DA OBRA</t>
  </si>
  <si>
    <t>1.1</t>
  </si>
  <si>
    <t xml:space="preserve">FOLHA Nº: </t>
  </si>
  <si>
    <t>Acórdão 2622/2013</t>
  </si>
  <si>
    <t>CALCULO DO BDI -RODOVIAS , FERROVIAS E CONGENERES</t>
  </si>
  <si>
    <t>Proponente</t>
  </si>
  <si>
    <t>Empreendimento ( Nome/Apelido)</t>
  </si>
  <si>
    <t>Município</t>
  </si>
  <si>
    <t>UF</t>
  </si>
  <si>
    <t>Parâmetros para cálculo do BDI</t>
  </si>
  <si>
    <t>Itens Admissíveis</t>
  </si>
  <si>
    <t>Intervalos admissíveis sem justificativa</t>
  </si>
  <si>
    <t>Índices adotados</t>
  </si>
  <si>
    <t>Administração Central (AC)</t>
  </si>
  <si>
    <t xml:space="preserve">De </t>
  </si>
  <si>
    <t>até</t>
  </si>
  <si>
    <t>Seguro e Garantia (S+G)</t>
  </si>
  <si>
    <t>Risco (R)</t>
  </si>
  <si>
    <t>Despesas financeiras (DF)</t>
  </si>
  <si>
    <t>Lucro (L)</t>
  </si>
  <si>
    <t>Tributos (T)</t>
  </si>
  <si>
    <t>INSS desoneração (E)</t>
  </si>
  <si>
    <t>ou</t>
  </si>
  <si>
    <t>Controle</t>
  </si>
  <si>
    <t>BDI ADMISSÍVEL</t>
  </si>
  <si>
    <t>BDI NÃO ADMISSÍVEL</t>
  </si>
  <si>
    <t>BDI CALCULADO ----&gt;</t>
  </si>
  <si>
    <t>BDI = [(1+AC+S+R+G)*(1+DF)*(1+L)/(1-(T+E))-1]</t>
  </si>
  <si>
    <t>PREFEITURA MUNICIPAL DE LAGOA SANTA</t>
  </si>
  <si>
    <t>LAGOA SANTA</t>
  </si>
  <si>
    <t>SERVIÇO</t>
  </si>
  <si>
    <t>LOCAL: DIVERSOS NO MUNICÍPIO DE LAGOA SANTA</t>
  </si>
  <si>
    <r>
      <t>M</t>
    </r>
    <r>
      <rPr>
        <sz val="12"/>
        <color indexed="8"/>
        <rFont val="Arial"/>
        <family val="2"/>
      </rPr>
      <t>³</t>
    </r>
  </si>
  <si>
    <t xml:space="preserve">Responsável técnico pela elaboração da planilha: </t>
  </si>
  <si>
    <t>Fornecimento de Concreto Usinado FCK = 20 MPA com brita 0, tipo bombeável com lançamento convencional</t>
  </si>
  <si>
    <t>PRAZO DE EXECUÇÃO: 12 MESES</t>
  </si>
  <si>
    <t>1.2</t>
  </si>
  <si>
    <t>M³</t>
  </si>
  <si>
    <t>Fornecimento de Concreto Usinado FCK = 25 MPA com brita 0, tipo bombeável com lançamento convencional</t>
  </si>
  <si>
    <t>REGIÃO/MÊS DE REFERÊNCIA: SUDECAP 08/2018</t>
  </si>
  <si>
    <t>04.27.20</t>
  </si>
  <si>
    <t>04.27.25</t>
  </si>
  <si>
    <t>FCK &gt;= 20,0 MPa, BRITA CALCAREA</t>
  </si>
  <si>
    <t>M3</t>
  </si>
  <si>
    <t>50.39.10</t>
  </si>
  <si>
    <t>CHP/VIBRADOR DE IMERSAO COM MANGOTE DE 45MM</t>
  </si>
  <si>
    <t>H</t>
  </si>
  <si>
    <t>55.10.75</t>
  </si>
  <si>
    <t>PEDREIRO</t>
  </si>
  <si>
    <t>55.10.88</t>
  </si>
  <si>
    <t>SERVENTE</t>
  </si>
  <si>
    <t>89.05.01</t>
  </si>
  <si>
    <t>TAXA DE BOMBEAMENTO DE CONCRETO</t>
  </si>
  <si>
    <t>89.07.12</t>
  </si>
  <si>
    <t>CONCRETO USINADO BOMBEAVEL FCK&gt;=20,0MPA</t>
  </si>
  <si>
    <t>FCK &gt;= 25,0 MPa, BRITA CALCAREA</t>
  </si>
  <si>
    <t>89.07.13</t>
  </si>
  <si>
    <t>CONCRETO USINADO BOMBEAVEL FCK&gt;=25,0MPA</t>
  </si>
  <si>
    <t xml:space="preserve">Tributos (T) </t>
  </si>
  <si>
    <t>TRIBUTOS PRATICADOS NO MUNICÍPIO</t>
  </si>
  <si>
    <t xml:space="preserve">INSS </t>
  </si>
  <si>
    <t>PIS/COFINS</t>
  </si>
  <si>
    <t>Nos percentuais referentes a tributos deverá ser considerado para efeito de calculo o ISS do município ou correspondente na sua inserção no Simples Nacional;</t>
  </si>
  <si>
    <t>OBRA: FORNECIMENTO DE CONCRETO USINADO - FCK = 20 MPA e FCK = 25 MPA</t>
  </si>
  <si>
    <t>CONCEDENTE: FORNECIMENTO DE CONCRETO USINADO 20 MPA E 25 MPA</t>
  </si>
  <si>
    <t>Assinatura do Responsável Técnico: _____________________________________ Lagoa Santa, 18 de outubro de 2018.</t>
  </si>
  <si>
    <t>Alessandro Jorge Salvino</t>
  </si>
  <si>
    <t>Diretor de Obras</t>
  </si>
  <si>
    <r>
      <t>PREFEITURA MUNICIPAL DE LAGOA SANTA</t>
    </r>
    <r>
      <rPr>
        <sz val="11"/>
        <color rgb="FF000000"/>
        <rFont val="Arial"/>
        <family val="2"/>
      </rPr>
      <t xml:space="preserve"> </t>
    </r>
  </si>
  <si>
    <t>Secretaria Municipal de desenvolvimento Urbano</t>
  </si>
  <si>
    <t>Diretoria de Obras</t>
  </si>
</sst>
</file>

<file path=xl/styles.xml><?xml version="1.0" encoding="utf-8"?>
<styleSheet xmlns="http://schemas.openxmlformats.org/spreadsheetml/2006/main">
  <numFmts count="2">
    <numFmt numFmtId="164" formatCode="_(* #,##0.00_);_(* \(#,##0.00\);_(* &quot;-&quot;??_);_(@_)"/>
    <numFmt numFmtId="165" formatCode="#."/>
  </numFmts>
  <fonts count="50">
    <font>
      <sz val="10"/>
      <name val="Arial"/>
    </font>
    <font>
      <sz val="11"/>
      <color indexed="8"/>
      <name val="Calibri"/>
      <family val="2"/>
    </font>
    <font>
      <sz val="11"/>
      <color indexed="9"/>
      <name val="Calibri"/>
      <family val="2"/>
    </font>
    <font>
      <sz val="11"/>
      <color indexed="20"/>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
      <color indexed="16"/>
      <name val="Courier"/>
      <family val="3"/>
    </font>
    <font>
      <sz val="11"/>
      <color indexed="62"/>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sz val="11"/>
      <color indexed="60"/>
      <name val="Calibri"/>
      <family val="2"/>
    </font>
    <font>
      <sz val="10"/>
      <name val="Arial"/>
      <family val="2"/>
    </font>
    <font>
      <b/>
      <sz val="11"/>
      <color indexed="63"/>
      <name val="Calibri"/>
      <family val="2"/>
    </font>
    <font>
      <sz val="1"/>
      <color indexed="18"/>
      <name val="Courier"/>
      <family val="3"/>
    </font>
    <font>
      <sz val="11"/>
      <color indexed="10"/>
      <name val="Calibri"/>
      <family val="2"/>
    </font>
    <font>
      <b/>
      <sz val="18"/>
      <color indexed="56"/>
      <name val="Cambria"/>
      <family val="2"/>
    </font>
    <font>
      <b/>
      <sz val="1"/>
      <color indexed="16"/>
      <name val="Courier"/>
      <family val="3"/>
    </font>
    <font>
      <b/>
      <sz val="11"/>
      <color indexed="8"/>
      <name val="Calibri"/>
      <family val="2"/>
    </font>
    <font>
      <b/>
      <sz val="10"/>
      <color indexed="8"/>
      <name val="Arial"/>
      <family val="2"/>
    </font>
    <font>
      <b/>
      <sz val="8"/>
      <color indexed="8"/>
      <name val="Arial"/>
      <family val="2"/>
    </font>
    <font>
      <sz val="8"/>
      <name val="Arial"/>
      <family val="2"/>
    </font>
    <font>
      <sz val="8"/>
      <color indexed="8"/>
      <name val="Arial"/>
      <family val="2"/>
    </font>
    <font>
      <sz val="10"/>
      <color indexed="8"/>
      <name val="Arial"/>
      <family val="2"/>
    </font>
    <font>
      <b/>
      <sz val="14"/>
      <color indexed="9"/>
      <name val="Arial"/>
      <family val="2"/>
    </font>
    <font>
      <sz val="11"/>
      <color indexed="8"/>
      <name val="Arial"/>
      <family val="2"/>
    </font>
    <font>
      <b/>
      <sz val="9"/>
      <name val="Arial"/>
      <family val="2"/>
    </font>
    <font>
      <sz val="9"/>
      <name val="Arial"/>
      <family val="2"/>
    </font>
    <font>
      <b/>
      <sz val="12"/>
      <color indexed="8"/>
      <name val="Calibri"/>
      <family val="2"/>
    </font>
    <font>
      <sz val="8"/>
      <name val="Arial"/>
      <family val="2"/>
    </font>
    <font>
      <b/>
      <sz val="9"/>
      <color indexed="9"/>
      <name val="Arial"/>
      <family val="2"/>
    </font>
    <font>
      <sz val="10"/>
      <color indexed="9"/>
      <name val="Arial"/>
      <family val="2"/>
    </font>
    <font>
      <b/>
      <sz val="14"/>
      <name val="Arial"/>
      <family val="2"/>
    </font>
    <font>
      <sz val="12"/>
      <name val="Arial"/>
      <family val="2"/>
    </font>
    <font>
      <b/>
      <sz val="12"/>
      <name val="Arial"/>
      <family val="2"/>
    </font>
    <font>
      <b/>
      <sz val="12"/>
      <color indexed="9"/>
      <name val="Calibri"/>
      <family val="2"/>
    </font>
    <font>
      <sz val="12"/>
      <name val="Calibri"/>
      <family val="2"/>
    </font>
    <font>
      <sz val="12"/>
      <color indexed="8"/>
      <name val="Calibri"/>
      <family val="2"/>
    </font>
    <font>
      <b/>
      <sz val="12"/>
      <name val="Calibri"/>
      <family val="2"/>
    </font>
    <font>
      <sz val="12"/>
      <color indexed="8"/>
      <name val="Arial"/>
      <family val="2"/>
    </font>
    <font>
      <b/>
      <sz val="8"/>
      <name val="Arial"/>
      <charset val="1"/>
    </font>
    <font>
      <sz val="8"/>
      <name val="Tahoma"/>
      <charset val="1"/>
    </font>
    <font>
      <sz val="8"/>
      <name val="Arial"/>
      <charset val="1"/>
    </font>
    <font>
      <b/>
      <sz val="10"/>
      <name val="Arial"/>
      <family val="2"/>
    </font>
    <font>
      <sz val="10"/>
      <color rgb="FF000000"/>
      <name val="Calibri"/>
      <family val="2"/>
    </font>
    <font>
      <b/>
      <sz val="11"/>
      <color rgb="FF000000"/>
      <name val="Arial"/>
      <family val="2"/>
    </font>
    <font>
      <sz val="11"/>
      <color rgb="FF000000"/>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indexed="40"/>
        <bgColor indexed="64"/>
      </patternFill>
    </fill>
    <fill>
      <patternFill patternType="solid">
        <fgColor indexed="12"/>
        <bgColor indexed="64"/>
      </patternFill>
    </fill>
  </fills>
  <borders count="8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hair">
        <color indexed="64"/>
      </bottom>
      <diagonal/>
    </border>
    <border>
      <left style="thin">
        <color indexed="64"/>
      </left>
      <right style="medium">
        <color indexed="64"/>
      </right>
      <top style="thin">
        <color indexed="64"/>
      </top>
      <bottom style="hair">
        <color indexed="8"/>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top style="thin">
        <color indexed="64"/>
      </top>
      <bottom style="thin">
        <color indexed="64"/>
      </bottom>
      <diagonal/>
    </border>
  </borders>
  <cellStyleXfs count="97">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4" borderId="0" applyNumberFormat="0" applyBorder="0" applyAlignment="0" applyProtection="0"/>
    <xf numFmtId="0" fontId="5" fillId="20" borderId="1" applyNumberFormat="0" applyAlignment="0" applyProtection="0"/>
    <xf numFmtId="0" fontId="5" fillId="20" borderId="1" applyNumberFormat="0" applyAlignment="0" applyProtection="0"/>
    <xf numFmtId="0" fontId="6" fillId="21" borderId="2" applyNumberFormat="0" applyAlignment="0" applyProtection="0"/>
    <xf numFmtId="0" fontId="7" fillId="0" borderId="3" applyNumberFormat="0" applyFill="0" applyAlignment="0" applyProtection="0"/>
    <xf numFmtId="0" fontId="6" fillId="21" borderId="2" applyNumberFormat="0" applyAlignment="0" applyProtection="0"/>
    <xf numFmtId="165" fontId="8" fillId="0" borderId="0">
      <protection locked="0"/>
    </xf>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9" fillId="7" borderId="1" applyNumberFormat="0" applyAlignment="0" applyProtection="0"/>
    <xf numFmtId="0" fontId="10" fillId="0" borderId="0" applyNumberFormat="0" applyFill="0" applyBorder="0" applyAlignment="0" applyProtection="0"/>
    <xf numFmtId="165" fontId="8" fillId="0" borderId="0">
      <protection locked="0"/>
    </xf>
    <xf numFmtId="0" fontId="4" fillId="4" borderId="0" applyNumberFormat="0" applyBorder="0" applyAlignment="0" applyProtection="0"/>
    <xf numFmtId="0" fontId="11" fillId="0" borderId="4" applyNumberFormat="0" applyFill="0" applyAlignment="0" applyProtection="0"/>
    <xf numFmtId="0" fontId="12" fillId="0" borderId="5" applyNumberFormat="0" applyFill="0" applyAlignment="0" applyProtection="0"/>
    <xf numFmtId="0" fontId="13" fillId="0" borderId="6" applyNumberFormat="0" applyFill="0" applyAlignment="0" applyProtection="0"/>
    <xf numFmtId="0" fontId="13" fillId="0" borderId="0" applyNumberFormat="0" applyFill="0" applyBorder="0" applyAlignment="0" applyProtection="0"/>
    <xf numFmtId="0" fontId="3" fillId="3" borderId="0" applyNumberFormat="0" applyBorder="0" applyAlignment="0" applyProtection="0"/>
    <xf numFmtId="0" fontId="9" fillId="7" borderId="1" applyNumberFormat="0" applyAlignment="0" applyProtection="0"/>
    <xf numFmtId="0" fontId="7" fillId="0" borderId="3" applyNumberFormat="0" applyFill="0" applyAlignment="0" applyProtection="0"/>
    <xf numFmtId="0" fontId="14" fillId="22" borderId="0" applyNumberFormat="0" applyBorder="0" applyAlignment="0" applyProtection="0"/>
    <xf numFmtId="0" fontId="14" fillId="22" borderId="0" applyNumberFormat="0" applyBorder="0" applyAlignment="0" applyProtection="0"/>
    <xf numFmtId="0" fontId="15" fillId="0" borderId="0"/>
    <xf numFmtId="0" fontId="15" fillId="0" borderId="0"/>
    <xf numFmtId="0" fontId="15" fillId="23" borderId="7" applyNumberFormat="0" applyFont="0" applyAlignment="0" applyProtection="0"/>
    <xf numFmtId="0" fontId="1" fillId="23" borderId="7" applyNumberFormat="0" applyFont="0" applyAlignment="0" applyProtection="0"/>
    <xf numFmtId="0" fontId="16" fillId="20" borderId="8" applyNumberFormat="0" applyAlignment="0" applyProtection="0"/>
    <xf numFmtId="165" fontId="8" fillId="0" borderId="0">
      <protection locked="0"/>
    </xf>
    <xf numFmtId="165" fontId="8" fillId="0" borderId="0">
      <protection locked="0"/>
    </xf>
    <xf numFmtId="0" fontId="16" fillId="20" borderId="8" applyNumberFormat="0" applyAlignment="0" applyProtection="0"/>
    <xf numFmtId="165" fontId="17" fillId="0" borderId="0">
      <protection locked="0"/>
    </xf>
    <xf numFmtId="164" fontId="15"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8" fillId="0" borderId="0" applyNumberFormat="0" applyFill="0" applyBorder="0" applyAlignment="0" applyProtection="0"/>
    <xf numFmtId="0" fontId="10"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1" fillId="0" borderId="4" applyNumberFormat="0" applyFill="0" applyAlignment="0" applyProtection="0"/>
    <xf numFmtId="0" fontId="12" fillId="0" borderId="5" applyNumberFormat="0" applyFill="0" applyAlignment="0" applyProtection="0"/>
    <xf numFmtId="0" fontId="13" fillId="0" borderId="6" applyNumberFormat="0" applyFill="0" applyAlignment="0" applyProtection="0"/>
    <xf numFmtId="0" fontId="13" fillId="0" borderId="0" applyNumberFormat="0" applyFill="0" applyBorder="0" applyAlignment="0" applyProtection="0"/>
    <xf numFmtId="165" fontId="20" fillId="0" borderId="0">
      <protection locked="0"/>
    </xf>
    <xf numFmtId="165" fontId="20" fillId="0" borderId="0">
      <protection locked="0"/>
    </xf>
    <xf numFmtId="0" fontId="21" fillId="0" borderId="9" applyNumberFormat="0" applyFill="0" applyAlignment="0" applyProtection="0"/>
    <xf numFmtId="0" fontId="18" fillId="0" borderId="0" applyNumberFormat="0" applyFill="0" applyBorder="0" applyAlignment="0" applyProtection="0"/>
    <xf numFmtId="9" fontId="15" fillId="0" borderId="0" applyFont="0" applyFill="0" applyBorder="0" applyAlignment="0" applyProtection="0"/>
    <xf numFmtId="0" fontId="15" fillId="0" borderId="0"/>
  </cellStyleXfs>
  <cellXfs count="244">
    <xf numFmtId="0" fontId="0" fillId="0" borderId="0" xfId="0"/>
    <xf numFmtId="0" fontId="26" fillId="0" borderId="0" xfId="0" applyFont="1"/>
    <xf numFmtId="0" fontId="22" fillId="0" borderId="10" xfId="0" applyFont="1" applyFill="1" applyBorder="1" applyAlignment="1">
      <alignment horizontal="center" vertical="center"/>
    </xf>
    <xf numFmtId="0" fontId="22" fillId="0" borderId="11" xfId="0" applyFont="1" applyFill="1" applyBorder="1" applyAlignment="1">
      <alignment horizontal="center" vertical="center"/>
    </xf>
    <xf numFmtId="0" fontId="22" fillId="0" borderId="12" xfId="0" applyFont="1" applyFill="1" applyBorder="1" applyAlignment="1">
      <alignment horizontal="center" vertical="center"/>
    </xf>
    <xf numFmtId="0" fontId="22" fillId="0" borderId="13" xfId="0" applyFont="1" applyFill="1" applyBorder="1" applyAlignment="1">
      <alignment vertical="center"/>
    </xf>
    <xf numFmtId="0" fontId="22" fillId="0" borderId="14" xfId="0" applyFont="1" applyFill="1" applyBorder="1" applyAlignment="1">
      <alignment horizontal="left" vertical="center"/>
    </xf>
    <xf numFmtId="0" fontId="22" fillId="0" borderId="15" xfId="0" applyFont="1" applyFill="1" applyBorder="1" applyAlignment="1">
      <alignment vertical="center"/>
    </xf>
    <xf numFmtId="10" fontId="22" fillId="0" borderId="16" xfId="0" applyNumberFormat="1" applyFont="1" applyFill="1" applyBorder="1" applyAlignment="1">
      <alignment horizontal="left" vertical="center"/>
    </xf>
    <xf numFmtId="4" fontId="26" fillId="0" borderId="0" xfId="0" applyNumberFormat="1" applyFont="1"/>
    <xf numFmtId="0" fontId="23" fillId="0" borderId="17" xfId="0" applyFont="1" applyBorder="1" applyAlignment="1">
      <alignment horizontal="center" vertical="center" wrapText="1"/>
    </xf>
    <xf numFmtId="0" fontId="23" fillId="0" borderId="0" xfId="0" applyFont="1" applyBorder="1" applyAlignment="1">
      <alignment horizontal="center" vertical="center" wrapText="1"/>
    </xf>
    <xf numFmtId="4" fontId="23" fillId="0" borderId="18" xfId="0" applyNumberFormat="1" applyFont="1" applyBorder="1" applyAlignment="1">
      <alignment horizontal="center" vertical="center" wrapText="1"/>
    </xf>
    <xf numFmtId="0" fontId="26" fillId="0" borderId="17" xfId="0" applyFont="1" applyBorder="1" applyAlignment="1">
      <alignment vertical="center"/>
    </xf>
    <xf numFmtId="0" fontId="26" fillId="0" borderId="0" xfId="0" applyFont="1" applyBorder="1" applyAlignment="1">
      <alignment vertical="center"/>
    </xf>
    <xf numFmtId="0" fontId="26" fillId="0" borderId="18" xfId="0" applyFont="1" applyBorder="1" applyAlignment="1">
      <alignment vertical="center"/>
    </xf>
    <xf numFmtId="0" fontId="26" fillId="0" borderId="0" xfId="0" applyFont="1" applyBorder="1" applyAlignment="1">
      <alignment horizontal="center" vertical="center"/>
    </xf>
    <xf numFmtId="0" fontId="25" fillId="0" borderId="17" xfId="0" applyFont="1" applyBorder="1" applyAlignment="1">
      <alignment vertical="center"/>
    </xf>
    <xf numFmtId="0" fontId="28" fillId="0" borderId="0" xfId="0" applyFont="1" applyBorder="1" applyAlignment="1">
      <alignment vertical="center"/>
    </xf>
    <xf numFmtId="0" fontId="28" fillId="0" borderId="18" xfId="0" applyFont="1" applyBorder="1" applyAlignment="1">
      <alignment vertical="center"/>
    </xf>
    <xf numFmtId="0" fontId="26" fillId="0" borderId="17" xfId="0" applyFont="1" applyBorder="1"/>
    <xf numFmtId="0" fontId="26" fillId="0" borderId="0" xfId="0" applyFont="1" applyBorder="1"/>
    <xf numFmtId="0" fontId="26" fillId="0" borderId="18" xfId="0" applyFont="1" applyBorder="1"/>
    <xf numFmtId="0" fontId="25" fillId="0" borderId="0" xfId="0" applyFont="1" applyBorder="1" applyAlignment="1">
      <alignment horizontal="center" vertical="center"/>
    </xf>
    <xf numFmtId="0" fontId="25" fillId="0" borderId="0" xfId="0" applyFont="1" applyBorder="1" applyAlignment="1">
      <alignment vertical="center"/>
    </xf>
    <xf numFmtId="0" fontId="25" fillId="0" borderId="18" xfId="0" applyFont="1" applyBorder="1" applyAlignment="1">
      <alignment vertical="center"/>
    </xf>
    <xf numFmtId="0" fontId="0" fillId="0" borderId="19" xfId="0" applyBorder="1"/>
    <xf numFmtId="0" fontId="0" fillId="0" borderId="20" xfId="0" applyBorder="1"/>
    <xf numFmtId="0" fontId="0" fillId="0" borderId="16" xfId="0" applyBorder="1"/>
    <xf numFmtId="0" fontId="28" fillId="0" borderId="0" xfId="0" applyFont="1" applyBorder="1" applyAlignment="1">
      <alignment horizontal="justify" vertical="center"/>
    </xf>
    <xf numFmtId="0" fontId="22" fillId="0" borderId="21" xfId="0" applyFont="1" applyFill="1" applyBorder="1" applyAlignment="1">
      <alignment horizontal="center" vertical="center"/>
    </xf>
    <xf numFmtId="0" fontId="22" fillId="0" borderId="22" xfId="0" applyFont="1" applyFill="1" applyBorder="1" applyAlignment="1">
      <alignment horizontal="center" vertical="center"/>
    </xf>
    <xf numFmtId="0" fontId="22" fillId="0" borderId="22" xfId="0" applyFont="1" applyFill="1" applyBorder="1" applyAlignment="1">
      <alignment horizontal="center" vertical="center" wrapText="1"/>
    </xf>
    <xf numFmtId="0" fontId="22" fillId="0" borderId="23" xfId="0" applyFont="1" applyFill="1" applyBorder="1" applyAlignment="1">
      <alignment horizontal="center" vertical="center" wrapText="1"/>
    </xf>
    <xf numFmtId="4" fontId="31" fillId="24" borderId="24" xfId="0" applyNumberFormat="1" applyFont="1" applyFill="1" applyBorder="1" applyAlignment="1">
      <alignment horizontal="center" vertical="center" wrapText="1"/>
    </xf>
    <xf numFmtId="0" fontId="38" fillId="28" borderId="37" xfId="0" applyNumberFormat="1" applyFont="1" applyFill="1" applyBorder="1" applyAlignment="1">
      <alignment horizontal="center" vertical="center" wrapText="1"/>
    </xf>
    <xf numFmtId="0" fontId="38" fillId="28" borderId="37" xfId="0" applyNumberFormat="1" applyFont="1" applyFill="1" applyBorder="1" applyAlignment="1">
      <alignment horizontal="left" vertical="center" wrapText="1"/>
    </xf>
    <xf numFmtId="164" fontId="38" fillId="28" borderId="37" xfId="80" applyFont="1" applyFill="1" applyBorder="1" applyAlignment="1">
      <alignment horizontal="center" vertical="center"/>
    </xf>
    <xf numFmtId="4" fontId="38" fillId="28" borderId="37" xfId="0" applyNumberFormat="1" applyFont="1" applyFill="1" applyBorder="1" applyAlignment="1">
      <alignment horizontal="right" vertical="center" wrapText="1"/>
    </xf>
    <xf numFmtId="0" fontId="39" fillId="0" borderId="38" xfId="0" applyNumberFormat="1" applyFont="1" applyFill="1" applyBorder="1" applyAlignment="1">
      <alignment horizontal="center" vertical="center" wrapText="1"/>
    </xf>
    <xf numFmtId="0" fontId="39" fillId="0" borderId="37" xfId="0" applyNumberFormat="1" applyFont="1" applyFill="1" applyBorder="1" applyAlignment="1">
      <alignment horizontal="center" vertical="center" wrapText="1"/>
    </xf>
    <xf numFmtId="0" fontId="40" fillId="0" borderId="37" xfId="0" applyNumberFormat="1" applyFont="1" applyFill="1" applyBorder="1" applyAlignment="1">
      <alignment horizontal="left" vertical="center" wrapText="1"/>
    </xf>
    <xf numFmtId="0" fontId="40" fillId="0" borderId="37" xfId="0" applyNumberFormat="1" applyFont="1" applyFill="1" applyBorder="1" applyAlignment="1">
      <alignment horizontal="center" vertical="center"/>
    </xf>
    <xf numFmtId="4" fontId="39" fillId="0" borderId="37" xfId="81" applyNumberFormat="1" applyFont="1" applyFill="1" applyBorder="1" applyAlignment="1">
      <alignment horizontal="right" vertical="center"/>
    </xf>
    <xf numFmtId="4" fontId="39" fillId="0" borderId="37" xfId="0" applyNumberFormat="1" applyFont="1" applyFill="1" applyBorder="1" applyAlignment="1">
      <alignment horizontal="right" vertical="center" wrapText="1"/>
    </xf>
    <xf numFmtId="4" fontId="39" fillId="0" borderId="37" xfId="82" applyNumberFormat="1" applyFont="1" applyFill="1" applyBorder="1" applyAlignment="1">
      <alignment horizontal="right" vertical="center"/>
    </xf>
    <xf numFmtId="0" fontId="39" fillId="0" borderId="37" xfId="0" applyFont="1" applyBorder="1" applyAlignment="1">
      <alignment horizontal="right" vertical="center" wrapText="1"/>
    </xf>
    <xf numFmtId="4" fontId="39" fillId="0" borderId="37" xfId="0" applyNumberFormat="1" applyFont="1" applyBorder="1" applyAlignment="1">
      <alignment horizontal="right" vertical="center" wrapText="1"/>
    </xf>
    <xf numFmtId="0" fontId="41" fillId="28" borderId="37" xfId="0" applyNumberFormat="1" applyFont="1" applyFill="1" applyBorder="1" applyAlignment="1">
      <alignment horizontal="left" vertical="center" wrapText="1"/>
    </xf>
    <xf numFmtId="4" fontId="37" fillId="28" borderId="37" xfId="0" applyNumberFormat="1" applyFont="1" applyFill="1" applyBorder="1" applyAlignment="1">
      <alignment horizontal="center" vertical="center" wrapText="1"/>
    </xf>
    <xf numFmtId="0" fontId="37" fillId="28" borderId="37" xfId="0" applyFont="1" applyFill="1" applyBorder="1" applyAlignment="1">
      <alignment horizontal="center" vertical="center" wrapText="1"/>
    </xf>
    <xf numFmtId="0" fontId="36" fillId="0" borderId="37" xfId="0" applyFont="1" applyFill="1" applyBorder="1" applyAlignment="1">
      <alignment horizontal="left" vertical="center" wrapText="1"/>
    </xf>
    <xf numFmtId="49" fontId="43" fillId="0" borderId="61" xfId="0" applyNumberFormat="1" applyFont="1" applyFill="1" applyBorder="1" applyAlignment="1" applyProtection="1">
      <alignment horizontal="left" vertical="center" wrapText="1"/>
    </xf>
    <xf numFmtId="0" fontId="44" fillId="0" borderId="51" xfId="0" applyNumberFormat="1" applyFont="1" applyFill="1" applyBorder="1" applyAlignment="1" applyProtection="1">
      <alignment horizontal="left" vertical="top" wrapText="1"/>
    </xf>
    <xf numFmtId="0" fontId="44" fillId="0" borderId="38" xfId="0" applyNumberFormat="1" applyFont="1" applyFill="1" applyBorder="1" applyAlignment="1" applyProtection="1">
      <alignment horizontal="left" vertical="top" wrapText="1"/>
    </xf>
    <xf numFmtId="4" fontId="45" fillId="0" borderId="52" xfId="0" applyNumberFormat="1" applyFont="1" applyFill="1" applyBorder="1" applyAlignment="1" applyProtection="1">
      <alignment horizontal="right" vertical="center" wrapText="1"/>
    </xf>
    <xf numFmtId="49" fontId="43" fillId="0" borderId="38" xfId="0" applyNumberFormat="1" applyFont="1" applyFill="1" applyBorder="1" applyAlignment="1" applyProtection="1">
      <alignment horizontal="left" vertical="center" wrapText="1"/>
    </xf>
    <xf numFmtId="0" fontId="44" fillId="0" borderId="52" xfId="0" applyNumberFormat="1" applyFont="1" applyFill="1" applyBorder="1" applyAlignment="1" applyProtection="1">
      <alignment horizontal="left" vertical="top" wrapText="1"/>
    </xf>
    <xf numFmtId="0" fontId="44" fillId="0" borderId="62" xfId="0" applyNumberFormat="1" applyFont="1" applyFill="1" applyBorder="1" applyAlignment="1" applyProtection="1">
      <alignment horizontal="left" vertical="top" wrapText="1"/>
    </xf>
    <xf numFmtId="4" fontId="45" fillId="0" borderId="64" xfId="0" applyNumberFormat="1" applyFont="1" applyFill="1" applyBorder="1" applyAlignment="1" applyProtection="1">
      <alignment horizontal="right" vertical="center" wrapText="1"/>
    </xf>
    <xf numFmtId="49" fontId="45" fillId="0" borderId="37" xfId="0" applyNumberFormat="1" applyFont="1" applyFill="1" applyBorder="1" applyAlignment="1" applyProtection="1">
      <alignment horizontal="left" vertical="center" wrapText="1"/>
    </xf>
    <xf numFmtId="49" fontId="45" fillId="0" borderId="63" xfId="0" applyNumberFormat="1" applyFont="1" applyFill="1" applyBorder="1" applyAlignment="1" applyProtection="1">
      <alignment horizontal="left" vertical="center" wrapText="1"/>
    </xf>
    <xf numFmtId="49" fontId="43" fillId="0" borderId="37" xfId="0" applyNumberFormat="1" applyFont="1" applyFill="1" applyBorder="1" applyAlignment="1" applyProtection="1">
      <alignment horizontal="left" vertical="center" wrapText="1"/>
    </xf>
    <xf numFmtId="49" fontId="43" fillId="0" borderId="49" xfId="0" applyNumberFormat="1" applyFont="1" applyFill="1" applyBorder="1" applyAlignment="1" applyProtection="1">
      <alignment horizontal="left" vertical="center" wrapText="1"/>
    </xf>
    <xf numFmtId="0" fontId="15" fillId="0" borderId="46" xfId="70" applyBorder="1"/>
    <xf numFmtId="0" fontId="15" fillId="0" borderId="47" xfId="70" applyBorder="1"/>
    <xf numFmtId="0" fontId="15" fillId="0" borderId="48" xfId="70" applyBorder="1"/>
    <xf numFmtId="0" fontId="15" fillId="0" borderId="0" xfId="70"/>
    <xf numFmtId="0" fontId="15" fillId="0" borderId="17" xfId="70" applyBorder="1"/>
    <xf numFmtId="0" fontId="33" fillId="25" borderId="42" xfId="70" applyFont="1" applyFill="1" applyBorder="1" applyAlignment="1" applyProtection="1">
      <alignment vertical="center"/>
    </xf>
    <xf numFmtId="0" fontId="33" fillId="25" borderId="43" xfId="70" applyFont="1" applyFill="1" applyBorder="1" applyAlignment="1" applyProtection="1">
      <alignment vertical="center"/>
    </xf>
    <xf numFmtId="0" fontId="33" fillId="25" borderId="65" xfId="70" applyFont="1" applyFill="1" applyBorder="1" applyAlignment="1" applyProtection="1">
      <alignment vertical="center"/>
    </xf>
    <xf numFmtId="0" fontId="15" fillId="26" borderId="0" xfId="70" applyFont="1" applyFill="1"/>
    <xf numFmtId="0" fontId="34" fillId="26" borderId="0" xfId="70" applyFont="1" applyFill="1"/>
    <xf numFmtId="0" fontId="15" fillId="26" borderId="0" xfId="70" applyFill="1"/>
    <xf numFmtId="0" fontId="30" fillId="0" borderId="17" xfId="70" applyFont="1" applyBorder="1" applyAlignment="1" applyProtection="1">
      <alignment horizontal="left" vertical="center"/>
    </xf>
    <xf numFmtId="0" fontId="30" fillId="0" borderId="0" xfId="70" applyFont="1" applyBorder="1" applyAlignment="1" applyProtection="1">
      <alignment horizontal="left" vertical="center"/>
    </xf>
    <xf numFmtId="0" fontId="30" fillId="0" borderId="18" xfId="70" applyFont="1" applyBorder="1" applyAlignment="1" applyProtection="1">
      <alignment vertical="center"/>
    </xf>
    <xf numFmtId="0" fontId="30" fillId="27" borderId="67" xfId="70" applyFont="1" applyFill="1" applyBorder="1" applyAlignment="1" applyProtection="1">
      <alignment vertical="center"/>
      <protection locked="0"/>
    </xf>
    <xf numFmtId="0" fontId="29" fillId="27" borderId="30" xfId="70" applyFont="1" applyFill="1" applyBorder="1" applyAlignment="1" applyProtection="1">
      <alignment vertical="center"/>
      <protection locked="0"/>
    </xf>
    <xf numFmtId="0" fontId="29" fillId="27" borderId="68" xfId="70" applyFont="1" applyFill="1" applyBorder="1" applyAlignment="1" applyProtection="1">
      <alignment vertical="center"/>
      <protection locked="0"/>
    </xf>
    <xf numFmtId="0" fontId="30" fillId="0" borderId="0" xfId="70" applyFont="1" applyBorder="1" applyAlignment="1" applyProtection="1">
      <alignment vertical="center"/>
    </xf>
    <xf numFmtId="0" fontId="30" fillId="27" borderId="30" xfId="70" applyFont="1" applyFill="1" applyBorder="1" applyAlignment="1" applyProtection="1">
      <alignment vertical="center"/>
      <protection locked="0"/>
    </xf>
    <xf numFmtId="0" fontId="30" fillId="27" borderId="68" xfId="70" applyFont="1" applyFill="1" applyBorder="1" applyAlignment="1" applyProtection="1">
      <alignment vertical="center"/>
      <protection locked="0"/>
    </xf>
    <xf numFmtId="0" fontId="15" fillId="0" borderId="0" xfId="70" applyBorder="1"/>
    <xf numFmtId="0" fontId="15" fillId="0" borderId="18" xfId="70" applyBorder="1"/>
    <xf numFmtId="0" fontId="29" fillId="25" borderId="66" xfId="70" applyFont="1" applyFill="1" applyBorder="1" applyAlignment="1" applyProtection="1">
      <alignment vertical="center"/>
    </xf>
    <xf numFmtId="0" fontId="30" fillId="25" borderId="67" xfId="70" applyFont="1" applyFill="1" applyBorder="1" applyAlignment="1" applyProtection="1">
      <alignment vertical="center"/>
    </xf>
    <xf numFmtId="0" fontId="34" fillId="0" borderId="0" xfId="70" applyFont="1"/>
    <xf numFmtId="0" fontId="30" fillId="27" borderId="69" xfId="70" applyFont="1" applyFill="1" applyBorder="1" applyAlignment="1" applyProtection="1">
      <alignment horizontal="left" vertical="center"/>
    </xf>
    <xf numFmtId="10" fontId="30" fillId="27" borderId="32" xfId="70" applyNumberFormat="1" applyFont="1" applyFill="1" applyBorder="1" applyAlignment="1" applyProtection="1">
      <alignment vertical="center"/>
    </xf>
    <xf numFmtId="0" fontId="30" fillId="27" borderId="33" xfId="70" applyFont="1" applyFill="1" applyBorder="1" applyAlignment="1" applyProtection="1">
      <alignment horizontal="center" vertical="center"/>
    </xf>
    <xf numFmtId="0" fontId="30" fillId="27" borderId="32" xfId="70" applyFont="1" applyFill="1" applyBorder="1" applyAlignment="1" applyProtection="1">
      <alignment horizontal="left" vertical="center"/>
    </xf>
    <xf numFmtId="10" fontId="30" fillId="24" borderId="70" xfId="95" applyNumberFormat="1" applyFont="1" applyFill="1" applyBorder="1" applyAlignment="1" applyProtection="1">
      <alignment vertical="center"/>
      <protection locked="0"/>
    </xf>
    <xf numFmtId="0" fontId="30" fillId="27" borderId="71" xfId="70" applyFont="1" applyFill="1" applyBorder="1" applyAlignment="1" applyProtection="1">
      <alignment horizontal="left" vertical="center"/>
    </xf>
    <xf numFmtId="10" fontId="30" fillId="27" borderId="34" xfId="70" applyNumberFormat="1" applyFont="1" applyFill="1" applyBorder="1" applyAlignment="1" applyProtection="1">
      <alignment vertical="center"/>
    </xf>
    <xf numFmtId="0" fontId="30" fillId="27" borderId="35" xfId="70" applyFont="1" applyFill="1" applyBorder="1" applyAlignment="1" applyProtection="1">
      <alignment horizontal="center" vertical="center"/>
    </xf>
    <xf numFmtId="0" fontId="30" fillId="27" borderId="34" xfId="70" applyFont="1" applyFill="1" applyBorder="1" applyAlignment="1" applyProtection="1">
      <alignment horizontal="left" vertical="center"/>
    </xf>
    <xf numFmtId="0" fontId="30" fillId="27" borderId="72" xfId="70" applyFont="1" applyFill="1" applyBorder="1" applyAlignment="1" applyProtection="1">
      <alignment horizontal="left" vertical="center"/>
    </xf>
    <xf numFmtId="0" fontId="30" fillId="27" borderId="36" xfId="70" applyFont="1" applyFill="1" applyBorder="1" applyAlignment="1" applyProtection="1">
      <alignment horizontal="left" vertical="center"/>
    </xf>
    <xf numFmtId="0" fontId="15" fillId="27" borderId="17" xfId="70" applyFill="1" applyBorder="1"/>
    <xf numFmtId="10" fontId="30" fillId="27" borderId="25" xfId="70" applyNumberFormat="1" applyFont="1" applyFill="1" applyBorder="1" applyAlignment="1" applyProtection="1">
      <alignment vertical="center"/>
    </xf>
    <xf numFmtId="10" fontId="30" fillId="27" borderId="26" xfId="70" applyNumberFormat="1" applyFont="1" applyFill="1" applyBorder="1" applyAlignment="1" applyProtection="1">
      <alignment vertical="center"/>
    </xf>
    <xf numFmtId="0" fontId="15" fillId="27" borderId="28" xfId="70" applyFill="1" applyBorder="1"/>
    <xf numFmtId="0" fontId="30" fillId="27" borderId="38" xfId="70" applyFont="1" applyFill="1" applyBorder="1" applyAlignment="1" applyProtection="1">
      <alignment horizontal="left" vertical="center"/>
    </xf>
    <xf numFmtId="10" fontId="15" fillId="27" borderId="52" xfId="95" applyNumberFormat="1" applyFont="1" applyFill="1" applyBorder="1"/>
    <xf numFmtId="0" fontId="15" fillId="27" borderId="38" xfId="70" applyFill="1" applyBorder="1" applyAlignment="1">
      <alignment horizontal="right" vertical="center"/>
    </xf>
    <xf numFmtId="0" fontId="15" fillId="27" borderId="62" xfId="70" applyFill="1" applyBorder="1" applyAlignment="1">
      <alignment horizontal="right" vertical="center"/>
    </xf>
    <xf numFmtId="0" fontId="15" fillId="0" borderId="19" xfId="70" applyBorder="1"/>
    <xf numFmtId="0" fontId="28" fillId="0" borderId="0" xfId="0" applyFont="1" applyBorder="1" applyAlignment="1">
      <alignment horizontal="left" vertical="center"/>
    </xf>
    <xf numFmtId="0" fontId="22" fillId="0" borderId="42" xfId="0" applyFont="1" applyFill="1" applyBorder="1" applyAlignment="1">
      <alignment horizontal="left" vertical="center"/>
    </xf>
    <xf numFmtId="0" fontId="22" fillId="0" borderId="43" xfId="0" applyFont="1" applyFill="1" applyBorder="1" applyAlignment="1">
      <alignment horizontal="left" vertical="center"/>
    </xf>
    <xf numFmtId="0" fontId="22" fillId="0" borderId="44" xfId="0" applyFont="1" applyFill="1" applyBorder="1" applyAlignment="1">
      <alignment horizontal="left" vertical="center"/>
    </xf>
    <xf numFmtId="0" fontId="22" fillId="0" borderId="13" xfId="0" applyFont="1" applyFill="1" applyBorder="1" applyAlignment="1">
      <alignment horizontal="center" vertical="center"/>
    </xf>
    <xf numFmtId="0" fontId="22" fillId="0" borderId="15" xfId="0" applyFont="1" applyFill="1" applyBorder="1" applyAlignment="1">
      <alignment horizontal="center" vertical="center"/>
    </xf>
    <xf numFmtId="0" fontId="26" fillId="0" borderId="0" xfId="0" applyFont="1" applyBorder="1" applyAlignment="1">
      <alignment horizontal="center" vertical="center"/>
    </xf>
    <xf numFmtId="0" fontId="22" fillId="0" borderId="41" xfId="0" applyFont="1" applyFill="1" applyBorder="1" applyAlignment="1">
      <alignment horizontal="left" vertical="center" wrapText="1"/>
    </xf>
    <xf numFmtId="0" fontId="22" fillId="0" borderId="26" xfId="0" applyFont="1" applyFill="1" applyBorder="1" applyAlignment="1">
      <alignment horizontal="left" vertical="center" wrapText="1"/>
    </xf>
    <xf numFmtId="0" fontId="22" fillId="0" borderId="27" xfId="0" applyFont="1" applyFill="1" applyBorder="1" applyAlignment="1">
      <alignment horizontal="left" vertical="center" wrapText="1"/>
    </xf>
    <xf numFmtId="0" fontId="22" fillId="0" borderId="41" xfId="0" applyFont="1" applyFill="1" applyBorder="1" applyAlignment="1">
      <alignment horizontal="left" vertical="center"/>
    </xf>
    <xf numFmtId="0" fontId="22" fillId="0" borderId="26" xfId="0" applyFont="1" applyFill="1" applyBorder="1" applyAlignment="1">
      <alignment horizontal="left" vertical="center"/>
    </xf>
    <xf numFmtId="0" fontId="22" fillId="0" borderId="27" xfId="0" applyFont="1" applyFill="1" applyBorder="1" applyAlignment="1">
      <alignment horizontal="left" vertical="center"/>
    </xf>
    <xf numFmtId="0" fontId="22" fillId="0" borderId="19"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22" fillId="0" borderId="16" xfId="0" applyFont="1" applyFill="1" applyBorder="1" applyAlignment="1">
      <alignment horizontal="center" vertical="center" wrapText="1"/>
    </xf>
    <xf numFmtId="0" fontId="22" fillId="0" borderId="25" xfId="0" applyFont="1" applyFill="1" applyBorder="1" applyAlignment="1">
      <alignment horizontal="left" vertical="center"/>
    </xf>
    <xf numFmtId="0" fontId="22" fillId="0" borderId="45" xfId="0" applyFont="1" applyFill="1" applyBorder="1" applyAlignment="1">
      <alignment horizontal="left" vertical="center"/>
    </xf>
    <xf numFmtId="0" fontId="31" fillId="24" borderId="19" xfId="0" applyFont="1" applyFill="1" applyBorder="1" applyAlignment="1">
      <alignment horizontal="right" vertical="center" wrapText="1"/>
    </xf>
    <xf numFmtId="0" fontId="31" fillId="24" borderId="20" xfId="0" applyFont="1" applyFill="1" applyBorder="1" applyAlignment="1">
      <alignment horizontal="right" vertical="center" wrapText="1"/>
    </xf>
    <xf numFmtId="0" fontId="31" fillId="24" borderId="16" xfId="0" applyFont="1" applyFill="1" applyBorder="1" applyAlignment="1">
      <alignment horizontal="right" vertical="center" wrapText="1"/>
    </xf>
    <xf numFmtId="0" fontId="28" fillId="0" borderId="17" xfId="0" applyFont="1" applyBorder="1" applyAlignment="1">
      <alignment horizontal="center" vertical="center"/>
    </xf>
    <xf numFmtId="0" fontId="28" fillId="0" borderId="0" xfId="0" applyFont="1" applyBorder="1" applyAlignment="1">
      <alignment horizontal="center" vertical="center"/>
    </xf>
    <xf numFmtId="0" fontId="28" fillId="0" borderId="18" xfId="0" applyFont="1" applyBorder="1" applyAlignment="1">
      <alignment horizontal="center" vertical="center"/>
    </xf>
    <xf numFmtId="14" fontId="22" fillId="0" borderId="37" xfId="0" applyNumberFormat="1" applyFont="1" applyFill="1" applyBorder="1" applyAlignment="1">
      <alignment horizontal="left" vertical="center"/>
    </xf>
    <xf numFmtId="0" fontId="22" fillId="0" borderId="52" xfId="0" applyFont="1" applyFill="1" applyBorder="1" applyAlignment="1">
      <alignment horizontal="left" vertical="center"/>
    </xf>
    <xf numFmtId="0" fontId="22" fillId="0" borderId="39" xfId="0" applyFont="1" applyFill="1" applyBorder="1" applyAlignment="1">
      <alignment horizontal="left" vertical="center"/>
    </xf>
    <xf numFmtId="0" fontId="22" fillId="0" borderId="40" xfId="0" applyFont="1" applyFill="1" applyBorder="1" applyAlignment="1">
      <alignment horizontal="left" vertical="center"/>
    </xf>
    <xf numFmtId="0" fontId="26" fillId="0" borderId="19" xfId="0" applyFont="1" applyFill="1" applyBorder="1" applyAlignment="1">
      <alignment horizontal="center"/>
    </xf>
    <xf numFmtId="0" fontId="26" fillId="0" borderId="20" xfId="0" applyFont="1" applyFill="1" applyBorder="1" applyAlignment="1">
      <alignment horizontal="center"/>
    </xf>
    <xf numFmtId="0" fontId="26" fillId="0" borderId="16" xfId="0" applyFont="1" applyFill="1" applyBorder="1" applyAlignment="1">
      <alignment horizontal="center"/>
    </xf>
    <xf numFmtId="0" fontId="26" fillId="0" borderId="46" xfId="0" applyFont="1" applyBorder="1" applyAlignment="1">
      <alignment horizontal="center"/>
    </xf>
    <xf numFmtId="0" fontId="26" fillId="0" borderId="47" xfId="0" applyFont="1" applyBorder="1" applyAlignment="1">
      <alignment horizontal="center"/>
    </xf>
    <xf numFmtId="0" fontId="22" fillId="0" borderId="19" xfId="0" applyFont="1" applyFill="1" applyBorder="1" applyAlignment="1">
      <alignment horizontal="left" vertical="center" wrapText="1"/>
    </xf>
    <xf numFmtId="0" fontId="22" fillId="0" borderId="20" xfId="0" applyFont="1" applyFill="1" applyBorder="1" applyAlignment="1">
      <alignment horizontal="left" vertical="center" wrapText="1"/>
    </xf>
    <xf numFmtId="0" fontId="22" fillId="0" borderId="40" xfId="0" applyFont="1" applyFill="1" applyBorder="1" applyAlignment="1">
      <alignment horizontal="left" vertical="center" wrapText="1"/>
    </xf>
    <xf numFmtId="0" fontId="26" fillId="0" borderId="47" xfId="0" applyFont="1" applyBorder="1" applyAlignment="1">
      <alignment horizontal="center" wrapText="1"/>
    </xf>
    <xf numFmtId="0" fontId="26" fillId="0" borderId="48" xfId="0" applyFont="1" applyBorder="1" applyAlignment="1">
      <alignment horizontal="center" wrapText="1"/>
    </xf>
    <xf numFmtId="0" fontId="27" fillId="29" borderId="46" xfId="0" applyFont="1" applyFill="1" applyBorder="1" applyAlignment="1">
      <alignment horizontal="center" vertical="center"/>
    </xf>
    <xf numFmtId="0" fontId="27" fillId="29" borderId="47" xfId="0" applyFont="1" applyFill="1" applyBorder="1" applyAlignment="1">
      <alignment horizontal="center" vertical="center"/>
    </xf>
    <xf numFmtId="0" fontId="27" fillId="29" borderId="48" xfId="0" applyFont="1" applyFill="1" applyBorder="1" applyAlignment="1">
      <alignment horizontal="center" vertical="center"/>
    </xf>
    <xf numFmtId="0" fontId="22" fillId="0" borderId="49" xfId="0" applyFont="1" applyFill="1" applyBorder="1" applyAlignment="1">
      <alignment horizontal="left" vertical="center"/>
    </xf>
    <xf numFmtId="0" fontId="22" fillId="0" borderId="50" xfId="0" applyFont="1" applyFill="1" applyBorder="1" applyAlignment="1">
      <alignment horizontal="left" vertical="center"/>
    </xf>
    <xf numFmtId="0" fontId="22" fillId="0" borderId="51" xfId="0" applyFont="1" applyFill="1" applyBorder="1" applyAlignment="1">
      <alignment horizontal="left" vertical="center"/>
    </xf>
    <xf numFmtId="0" fontId="46" fillId="0" borderId="10" xfId="96" applyFont="1" applyBorder="1" applyAlignment="1">
      <alignment horizontal="left" vertical="center" wrapText="1"/>
    </xf>
    <xf numFmtId="0" fontId="46" fillId="0" borderId="11" xfId="96" applyFont="1" applyBorder="1" applyAlignment="1">
      <alignment horizontal="left" vertical="center" wrapText="1"/>
    </xf>
    <xf numFmtId="0" fontId="46" fillId="0" borderId="12" xfId="96" applyFont="1" applyBorder="1" applyAlignment="1">
      <alignment horizontal="left" vertical="center" wrapText="1"/>
    </xf>
    <xf numFmtId="10" fontId="30" fillId="27" borderId="58" xfId="70" applyNumberFormat="1" applyFont="1" applyFill="1" applyBorder="1" applyAlignment="1" applyProtection="1">
      <alignment horizontal="center" vertical="center"/>
    </xf>
    <xf numFmtId="10" fontId="30" fillId="27" borderId="59" xfId="70" applyNumberFormat="1" applyFont="1" applyFill="1" applyBorder="1" applyAlignment="1" applyProtection="1">
      <alignment horizontal="center" vertical="center"/>
    </xf>
    <xf numFmtId="0" fontId="46" fillId="27" borderId="41" xfId="70" applyFont="1" applyFill="1" applyBorder="1" applyAlignment="1">
      <alignment horizontal="center"/>
    </xf>
    <xf numFmtId="0" fontId="46" fillId="27" borderId="26" xfId="70" applyFont="1" applyFill="1" applyBorder="1" applyAlignment="1">
      <alignment horizontal="center"/>
    </xf>
    <xf numFmtId="0" fontId="46" fillId="27" borderId="45" xfId="70" applyFont="1" applyFill="1" applyBorder="1" applyAlignment="1">
      <alignment horizontal="center"/>
    </xf>
    <xf numFmtId="10" fontId="15" fillId="27" borderId="25" xfId="70" applyNumberFormat="1" applyFill="1" applyBorder="1" applyAlignment="1">
      <alignment horizontal="left" vertical="center"/>
    </xf>
    <xf numFmtId="10" fontId="15" fillId="27" borderId="26" xfId="70" applyNumberFormat="1" applyFill="1" applyBorder="1" applyAlignment="1">
      <alignment horizontal="left" vertical="center"/>
    </xf>
    <xf numFmtId="10" fontId="15" fillId="27" borderId="45" xfId="70" applyNumberFormat="1" applyFill="1" applyBorder="1" applyAlignment="1">
      <alignment horizontal="left" vertical="center"/>
    </xf>
    <xf numFmtId="10" fontId="15" fillId="27" borderId="76" xfId="70" applyNumberFormat="1" applyFill="1" applyBorder="1" applyAlignment="1">
      <alignment horizontal="left" vertical="center"/>
    </xf>
    <xf numFmtId="10" fontId="15" fillId="27" borderId="77" xfId="70" applyNumberFormat="1" applyFill="1" applyBorder="1" applyAlignment="1">
      <alignment horizontal="left" vertical="center"/>
    </xf>
    <xf numFmtId="10" fontId="15" fillId="27" borderId="78" xfId="70" applyNumberFormat="1" applyFill="1" applyBorder="1" applyAlignment="1">
      <alignment horizontal="left" vertical="center"/>
    </xf>
    <xf numFmtId="10" fontId="30" fillId="27" borderId="35" xfId="70" applyNumberFormat="1" applyFont="1" applyFill="1" applyBorder="1" applyAlignment="1" applyProtection="1">
      <alignment horizontal="center" vertical="center"/>
    </xf>
    <xf numFmtId="10" fontId="30" fillId="27" borderId="54" xfId="70" applyNumberFormat="1" applyFont="1" applyFill="1" applyBorder="1" applyAlignment="1" applyProtection="1">
      <alignment horizontal="center" vertical="center"/>
    </xf>
    <xf numFmtId="0" fontId="15" fillId="0" borderId="79" xfId="70" applyBorder="1" applyAlignment="1">
      <alignment horizontal="center"/>
    </xf>
    <xf numFmtId="0" fontId="15" fillId="0" borderId="26" xfId="70" applyBorder="1" applyAlignment="1">
      <alignment horizontal="center"/>
    </xf>
    <xf numFmtId="0" fontId="15" fillId="0" borderId="45" xfId="70" applyBorder="1" applyAlignment="1">
      <alignment horizontal="center"/>
    </xf>
    <xf numFmtId="0" fontId="15" fillId="0" borderId="56" xfId="70" applyBorder="1" applyAlignment="1">
      <alignment horizontal="center"/>
    </xf>
    <xf numFmtId="0" fontId="15" fillId="0" borderId="35" xfId="70" applyBorder="1" applyAlignment="1">
      <alignment horizontal="center"/>
    </xf>
    <xf numFmtId="0" fontId="15" fillId="0" borderId="74" xfId="70" applyBorder="1" applyAlignment="1">
      <alignment horizontal="center"/>
    </xf>
    <xf numFmtId="0" fontId="15" fillId="0" borderId="25" xfId="70" applyFont="1" applyBorder="1" applyAlignment="1">
      <alignment horizontal="center"/>
    </xf>
    <xf numFmtId="0" fontId="15" fillId="0" borderId="26" xfId="70" applyFont="1" applyBorder="1" applyAlignment="1">
      <alignment horizontal="center"/>
    </xf>
    <xf numFmtId="0" fontId="15" fillId="0" borderId="45" xfId="70" applyFont="1" applyBorder="1" applyAlignment="1">
      <alignment horizontal="center"/>
    </xf>
    <xf numFmtId="0" fontId="15" fillId="0" borderId="57" xfId="70" applyBorder="1" applyAlignment="1">
      <alignment horizontal="center"/>
    </xf>
    <xf numFmtId="0" fontId="15" fillId="0" borderId="58" xfId="70" applyBorder="1" applyAlignment="1">
      <alignment horizontal="center"/>
    </xf>
    <xf numFmtId="0" fontId="15" fillId="0" borderId="75" xfId="70" applyBorder="1" applyAlignment="1">
      <alignment horizontal="center"/>
    </xf>
    <xf numFmtId="0" fontId="15" fillId="24" borderId="25" xfId="70" applyFill="1" applyBorder="1" applyAlignment="1">
      <alignment horizontal="center"/>
    </xf>
    <xf numFmtId="0" fontId="15" fillId="24" borderId="26" xfId="70" applyFill="1" applyBorder="1" applyAlignment="1">
      <alignment horizontal="center"/>
    </xf>
    <xf numFmtId="0" fontId="15" fillId="24" borderId="27" xfId="70" applyFill="1" applyBorder="1" applyAlignment="1">
      <alignment horizontal="center"/>
    </xf>
    <xf numFmtId="0" fontId="15" fillId="0" borderId="55" xfId="70" applyBorder="1" applyAlignment="1">
      <alignment horizontal="center"/>
    </xf>
    <xf numFmtId="0" fontId="15" fillId="0" borderId="33" xfId="70" applyBorder="1" applyAlignment="1">
      <alignment horizontal="center"/>
    </xf>
    <xf numFmtId="0" fontId="15" fillId="0" borderId="73" xfId="70" applyBorder="1" applyAlignment="1">
      <alignment horizontal="center"/>
    </xf>
    <xf numFmtId="10" fontId="30" fillId="25" borderId="41" xfId="70" applyNumberFormat="1" applyFont="1" applyFill="1" applyBorder="1" applyAlignment="1" applyProtection="1">
      <alignment horizontal="center" vertical="center"/>
    </xf>
    <xf numFmtId="10" fontId="30" fillId="25" borderId="26" xfId="70" applyNumberFormat="1" applyFont="1" applyFill="1" applyBorder="1" applyAlignment="1" applyProtection="1">
      <alignment horizontal="center" vertical="center"/>
    </xf>
    <xf numFmtId="10" fontId="30" fillId="25" borderId="45" xfId="70" applyNumberFormat="1" applyFont="1" applyFill="1" applyBorder="1" applyAlignment="1" applyProtection="1">
      <alignment horizontal="center" vertical="center"/>
    </xf>
    <xf numFmtId="0" fontId="35" fillId="0" borderId="19" xfId="70" applyFont="1" applyBorder="1" applyAlignment="1">
      <alignment horizontal="center"/>
    </xf>
    <xf numFmtId="0" fontId="35" fillId="0" borderId="20" xfId="70" applyFont="1" applyBorder="1" applyAlignment="1">
      <alignment horizontal="center"/>
    </xf>
    <xf numFmtId="0" fontId="35" fillId="0" borderId="16" xfId="70" applyFont="1" applyBorder="1" applyAlignment="1">
      <alignment horizontal="center"/>
    </xf>
    <xf numFmtId="0" fontId="15" fillId="0" borderId="66" xfId="70" applyBorder="1" applyAlignment="1">
      <alignment horizontal="center" vertical="center"/>
    </xf>
    <xf numFmtId="0" fontId="15" fillId="0" borderId="60" xfId="70" applyBorder="1" applyAlignment="1">
      <alignment horizontal="center" vertical="center"/>
    </xf>
    <xf numFmtId="0" fontId="15" fillId="0" borderId="14" xfId="70" applyBorder="1" applyAlignment="1">
      <alignment horizontal="center" vertical="center"/>
    </xf>
    <xf numFmtId="0" fontId="15" fillId="0" borderId="67" xfId="70" applyBorder="1" applyAlignment="1">
      <alignment horizontal="center" vertical="center"/>
    </xf>
    <xf numFmtId="0" fontId="15" fillId="0" borderId="30" xfId="70" applyBorder="1" applyAlignment="1">
      <alignment horizontal="center" vertical="center"/>
    </xf>
    <xf numFmtId="0" fontId="15" fillId="0" borderId="68" xfId="70" applyBorder="1" applyAlignment="1">
      <alignment horizontal="center" vertical="center"/>
    </xf>
    <xf numFmtId="0" fontId="15" fillId="27" borderId="41" xfId="70" applyFont="1" applyFill="1" applyBorder="1" applyAlignment="1">
      <alignment horizontal="center"/>
    </xf>
    <xf numFmtId="0" fontId="15" fillId="27" borderId="26" xfId="70" applyFont="1" applyFill="1" applyBorder="1" applyAlignment="1">
      <alignment horizontal="center"/>
    </xf>
    <xf numFmtId="0" fontId="15" fillId="27" borderId="45" xfId="70" applyFont="1" applyFill="1" applyBorder="1" applyAlignment="1">
      <alignment horizontal="center"/>
    </xf>
    <xf numFmtId="0" fontId="29" fillId="25" borderId="13" xfId="70" applyFont="1" applyFill="1" applyBorder="1" applyAlignment="1" applyProtection="1">
      <alignment horizontal="center" vertical="center" wrapText="1"/>
    </xf>
    <xf numFmtId="0" fontId="29" fillId="25" borderId="60" xfId="70" applyFont="1" applyFill="1" applyBorder="1" applyAlignment="1" applyProtection="1">
      <alignment horizontal="center" vertical="center" wrapText="1"/>
    </xf>
    <xf numFmtId="0" fontId="29" fillId="25" borderId="39" xfId="70" applyFont="1" applyFill="1" applyBorder="1" applyAlignment="1" applyProtection="1">
      <alignment horizontal="center" vertical="center" wrapText="1"/>
    </xf>
    <xf numFmtId="0" fontId="29" fillId="25" borderId="29" xfId="70" applyFont="1" applyFill="1" applyBorder="1" applyAlignment="1" applyProtection="1">
      <alignment horizontal="center" vertical="center" wrapText="1"/>
    </xf>
    <xf numFmtId="0" fontId="29" fillId="25" borderId="30" xfId="70" applyFont="1" applyFill="1" applyBorder="1" applyAlignment="1" applyProtection="1">
      <alignment horizontal="center" vertical="center" wrapText="1"/>
    </xf>
    <xf numFmtId="0" fontId="29" fillId="25" borderId="31" xfId="70" applyFont="1" applyFill="1" applyBorder="1" applyAlignment="1" applyProtection="1">
      <alignment horizontal="center" vertical="center" wrapText="1"/>
    </xf>
    <xf numFmtId="0" fontId="29" fillId="25" borderId="13" xfId="70" applyFont="1" applyFill="1" applyBorder="1" applyAlignment="1" applyProtection="1">
      <alignment horizontal="center" vertical="center"/>
    </xf>
    <xf numFmtId="0" fontId="29" fillId="25" borderId="14" xfId="70" applyFont="1" applyFill="1" applyBorder="1" applyAlignment="1" applyProtection="1">
      <alignment horizontal="center" vertical="center"/>
    </xf>
    <xf numFmtId="0" fontId="29" fillId="25" borderId="29" xfId="70" applyFont="1" applyFill="1" applyBorder="1" applyAlignment="1" applyProtection="1">
      <alignment horizontal="center" vertical="center"/>
    </xf>
    <xf numFmtId="0" fontId="29" fillId="25" borderId="68" xfId="70" applyFont="1" applyFill="1" applyBorder="1" applyAlignment="1" applyProtection="1">
      <alignment horizontal="center" vertical="center"/>
    </xf>
    <xf numFmtId="10" fontId="30" fillId="27" borderId="26" xfId="70" applyNumberFormat="1" applyFont="1" applyFill="1" applyBorder="1" applyAlignment="1" applyProtection="1">
      <alignment horizontal="center" vertical="center"/>
    </xf>
    <xf numFmtId="10" fontId="30" fillId="27" borderId="27" xfId="70" applyNumberFormat="1" applyFont="1" applyFill="1" applyBorder="1" applyAlignment="1" applyProtection="1">
      <alignment horizontal="center" vertical="center"/>
    </xf>
    <xf numFmtId="10" fontId="30" fillId="27" borderId="33" xfId="70" applyNumberFormat="1" applyFont="1" applyFill="1" applyBorder="1" applyAlignment="1" applyProtection="1">
      <alignment horizontal="center" vertical="center"/>
    </xf>
    <xf numFmtId="10" fontId="30" fillId="27" borderId="53" xfId="70" applyNumberFormat="1" applyFont="1" applyFill="1" applyBorder="1" applyAlignment="1" applyProtection="1">
      <alignment horizontal="center" vertical="center"/>
    </xf>
    <xf numFmtId="49" fontId="45" fillId="0" borderId="37" xfId="0" applyNumberFormat="1" applyFont="1" applyFill="1" applyBorder="1" applyAlignment="1" applyProtection="1">
      <alignment horizontal="left" vertical="center" wrapText="1"/>
    </xf>
    <xf numFmtId="49" fontId="43" fillId="0" borderId="49" xfId="0" applyNumberFormat="1" applyFont="1" applyFill="1" applyBorder="1" applyAlignment="1" applyProtection="1">
      <alignment horizontal="left" vertical="center" wrapText="1"/>
    </xf>
    <xf numFmtId="49" fontId="45" fillId="0" borderId="63" xfId="0" applyNumberFormat="1" applyFont="1" applyFill="1" applyBorder="1" applyAlignment="1" applyProtection="1">
      <alignment horizontal="left" vertical="center" wrapText="1"/>
    </xf>
    <xf numFmtId="0" fontId="45" fillId="0" borderId="38" xfId="0" applyNumberFormat="1" applyFont="1" applyFill="1" applyBorder="1" applyAlignment="1" applyProtection="1">
      <alignment horizontal="center" vertical="center" wrapText="1"/>
    </xf>
    <xf numFmtId="0" fontId="45" fillId="0" borderId="37" xfId="0" applyNumberFormat="1" applyFont="1" applyFill="1" applyBorder="1" applyAlignment="1" applyProtection="1">
      <alignment horizontal="center" vertical="center" wrapText="1"/>
    </xf>
    <xf numFmtId="0" fontId="45" fillId="0" borderId="52" xfId="0" applyNumberFormat="1" applyFont="1" applyFill="1" applyBorder="1" applyAlignment="1" applyProtection="1">
      <alignment horizontal="center" vertical="center" wrapText="1"/>
    </xf>
    <xf numFmtId="49" fontId="43" fillId="0" borderId="37" xfId="0" applyNumberFormat="1" applyFont="1" applyFill="1" applyBorder="1" applyAlignment="1" applyProtection="1">
      <alignment horizontal="left" vertical="center" wrapText="1"/>
    </xf>
    <xf numFmtId="0" fontId="47" fillId="0" borderId="0" xfId="0" applyFont="1" applyBorder="1" applyAlignment="1">
      <alignment horizontal="center"/>
    </xf>
    <xf numFmtId="0" fontId="47" fillId="0" borderId="17" xfId="0" applyFont="1" applyBorder="1" applyAlignment="1">
      <alignment horizontal="center"/>
    </xf>
    <xf numFmtId="0" fontId="47" fillId="0" borderId="18" xfId="0" applyFont="1" applyBorder="1" applyAlignment="1">
      <alignment horizontal="center"/>
    </xf>
    <xf numFmtId="0" fontId="47" fillId="0" borderId="20" xfId="0" applyFont="1" applyBorder="1" applyAlignment="1">
      <alignment horizontal="center"/>
    </xf>
    <xf numFmtId="0" fontId="47" fillId="0" borderId="19" xfId="0" applyFont="1" applyBorder="1" applyAlignment="1">
      <alignment horizontal="center"/>
    </xf>
    <xf numFmtId="0" fontId="47" fillId="0" borderId="16" xfId="0" applyFont="1" applyBorder="1" applyAlignment="1">
      <alignment horizontal="center"/>
    </xf>
    <xf numFmtId="0" fontId="0" fillId="0" borderId="17" xfId="0" applyBorder="1"/>
    <xf numFmtId="0" fontId="0" fillId="0" borderId="0" xfId="0" applyBorder="1"/>
    <xf numFmtId="0" fontId="0" fillId="0" borderId="18" xfId="0" applyBorder="1"/>
    <xf numFmtId="0" fontId="0" fillId="0" borderId="20" xfId="0" applyBorder="1" applyAlignment="1"/>
    <xf numFmtId="0" fontId="48" fillId="0" borderId="46" xfId="0" applyFont="1" applyBorder="1" applyAlignment="1">
      <alignment horizontal="center" readingOrder="1"/>
    </xf>
    <xf numFmtId="0" fontId="48" fillId="0" borderId="47" xfId="0" applyFont="1" applyBorder="1" applyAlignment="1">
      <alignment horizontal="center" readingOrder="1"/>
    </xf>
    <xf numFmtId="0" fontId="48" fillId="0" borderId="48" xfId="0" applyFont="1" applyBorder="1" applyAlignment="1">
      <alignment horizontal="center" readingOrder="1"/>
    </xf>
    <xf numFmtId="0" fontId="49" fillId="0" borderId="17" xfId="0" applyFont="1" applyBorder="1" applyAlignment="1">
      <alignment horizontal="center" readingOrder="1"/>
    </xf>
    <xf numFmtId="0" fontId="49" fillId="0" borderId="0" xfId="0" applyFont="1" applyBorder="1" applyAlignment="1">
      <alignment horizontal="center" readingOrder="1"/>
    </xf>
    <xf numFmtId="0" fontId="49" fillId="0" borderId="18" xfId="0" applyFont="1" applyBorder="1" applyAlignment="1">
      <alignment horizontal="center" readingOrder="1"/>
    </xf>
    <xf numFmtId="0" fontId="49" fillId="0" borderId="17" xfId="0" applyFont="1" applyBorder="1" applyAlignment="1">
      <alignment horizontal="center" readingOrder="1"/>
    </xf>
    <xf numFmtId="0" fontId="49" fillId="0" borderId="0" xfId="0" applyFont="1" applyBorder="1" applyAlignment="1">
      <alignment horizontal="center" readingOrder="1"/>
    </xf>
    <xf numFmtId="0" fontId="49" fillId="0" borderId="18" xfId="0" applyFont="1" applyBorder="1" applyAlignment="1">
      <alignment horizontal="center" readingOrder="1"/>
    </xf>
    <xf numFmtId="0" fontId="0" fillId="0" borderId="19" xfId="0" applyBorder="1" applyAlignment="1"/>
    <xf numFmtId="0" fontId="0" fillId="0" borderId="16" xfId="0" applyBorder="1" applyAlignment="1"/>
  </cellXfs>
  <cellStyles count="97">
    <cellStyle name="20% - Accent1" xfId="1"/>
    <cellStyle name="20% - Accent2" xfId="2"/>
    <cellStyle name="20% - Accent3" xfId="3"/>
    <cellStyle name="20% - Accent4" xfId="4"/>
    <cellStyle name="20% - Accent5" xfId="5"/>
    <cellStyle name="20% - Accent6" xfId="6"/>
    <cellStyle name="20% - Ênfase1" xfId="7" builtinId="30" customBuiltin="1"/>
    <cellStyle name="20% - Ênfase2" xfId="8" builtinId="34" customBuiltin="1"/>
    <cellStyle name="20% - Ênfase3" xfId="9" builtinId="38" customBuiltin="1"/>
    <cellStyle name="20% - Ênfase4" xfId="10" builtinId="42" customBuiltin="1"/>
    <cellStyle name="20% - Ênfase5" xfId="11" builtinId="46" customBuiltin="1"/>
    <cellStyle name="20% - Ênfase6" xfId="12" builtinId="50" customBuiltin="1"/>
    <cellStyle name="40% - Accent1" xfId="13"/>
    <cellStyle name="40% - Accent2" xfId="14"/>
    <cellStyle name="40% - Accent3" xfId="15"/>
    <cellStyle name="40% - Accent4" xfId="16"/>
    <cellStyle name="40% - Accent5" xfId="17"/>
    <cellStyle name="40% - Accent6" xfId="18"/>
    <cellStyle name="40% - Ênfase1" xfId="19" builtinId="31" customBuiltin="1"/>
    <cellStyle name="40% - Ênfase2" xfId="20" builtinId="35" customBuiltin="1"/>
    <cellStyle name="40% - Ênfase3" xfId="21" builtinId="39" customBuiltin="1"/>
    <cellStyle name="40% - Ênfase4" xfId="22" builtinId="43" customBuiltin="1"/>
    <cellStyle name="40% - Ênfase5" xfId="23" builtinId="47" customBuiltin="1"/>
    <cellStyle name="40% - Ênfase6" xfId="24" builtinId="51" customBuiltin="1"/>
    <cellStyle name="60% - Accent1" xfId="25"/>
    <cellStyle name="60% - Accent2" xfId="26"/>
    <cellStyle name="60% - Accent3" xfId="27"/>
    <cellStyle name="60% - Accent4" xfId="28"/>
    <cellStyle name="60% - Accent5" xfId="29"/>
    <cellStyle name="60% - Accent6" xfId="30"/>
    <cellStyle name="60% - Ênfase1" xfId="31" builtinId="32" customBuiltin="1"/>
    <cellStyle name="60% - Ênfase2" xfId="32" builtinId="36" customBuiltin="1"/>
    <cellStyle name="60% - Ênfase3" xfId="33" builtinId="40" customBuiltin="1"/>
    <cellStyle name="60% - Ênfase4" xfId="34" builtinId="44" customBuiltin="1"/>
    <cellStyle name="60% - Ênfase5" xfId="35" builtinId="48" customBuiltin="1"/>
    <cellStyle name="60% - Ênfase6" xfId="36" builtinId="52" customBuiltin="1"/>
    <cellStyle name="Accent1" xfId="37"/>
    <cellStyle name="Accent2" xfId="38"/>
    <cellStyle name="Accent3" xfId="39"/>
    <cellStyle name="Accent4" xfId="40"/>
    <cellStyle name="Accent5" xfId="41"/>
    <cellStyle name="Accent6" xfId="42"/>
    <cellStyle name="Bad" xfId="43"/>
    <cellStyle name="Bom" xfId="44" builtinId="26" customBuiltin="1"/>
    <cellStyle name="Calculation" xfId="45"/>
    <cellStyle name="Cálculo" xfId="46" builtinId="22" customBuiltin="1"/>
    <cellStyle name="Célula de Verificação" xfId="47" builtinId="23" customBuiltin="1"/>
    <cellStyle name="Célula Vinculada" xfId="48" builtinId="24" customBuiltin="1"/>
    <cellStyle name="Check Cell" xfId="49"/>
    <cellStyle name="Data" xfId="50"/>
    <cellStyle name="Ênfase1" xfId="51" builtinId="29" customBuiltin="1"/>
    <cellStyle name="Ênfase2" xfId="52" builtinId="33" customBuiltin="1"/>
    <cellStyle name="Ênfase3" xfId="53" builtinId="37" customBuiltin="1"/>
    <cellStyle name="Ênfase4" xfId="54" builtinId="41" customBuiltin="1"/>
    <cellStyle name="Ênfase5" xfId="55" builtinId="45" customBuiltin="1"/>
    <cellStyle name="Ênfase6" xfId="56" builtinId="49" customBuiltin="1"/>
    <cellStyle name="Entrada" xfId="57" builtinId="20" customBuiltin="1"/>
    <cellStyle name="Explanatory Text" xfId="58"/>
    <cellStyle name="Fixo" xfId="59"/>
    <cellStyle name="Good" xfId="60"/>
    <cellStyle name="Heading 1" xfId="61"/>
    <cellStyle name="Heading 2" xfId="62"/>
    <cellStyle name="Heading 3" xfId="63"/>
    <cellStyle name="Heading 4" xfId="64"/>
    <cellStyle name="Incorreto" xfId="65" builtinId="27" customBuiltin="1"/>
    <cellStyle name="Input" xfId="66"/>
    <cellStyle name="Linked Cell" xfId="67"/>
    <cellStyle name="Neutra" xfId="68" builtinId="28" customBuiltin="1"/>
    <cellStyle name="Neutral" xfId="69"/>
    <cellStyle name="Normal" xfId="0" builtinId="0"/>
    <cellStyle name="Normal 2 2" xfId="70"/>
    <cellStyle name="Normal 2 2 2" xfId="71"/>
    <cellStyle name="Normal 9" xfId="96"/>
    <cellStyle name="Nota" xfId="72" builtinId="10" customBuiltin="1"/>
    <cellStyle name="Note" xfId="73"/>
    <cellStyle name="Output" xfId="74"/>
    <cellStyle name="Percentual" xfId="75"/>
    <cellStyle name="Ponto" xfId="76"/>
    <cellStyle name="Porcentagem 10" xfId="95"/>
    <cellStyle name="Saída" xfId="77" builtinId="21" customBuiltin="1"/>
    <cellStyle name="Separador de m" xfId="78"/>
    <cellStyle name="Separador de milhares 2" xfId="79"/>
    <cellStyle name="Separador de milhares 3" xfId="80"/>
    <cellStyle name="Separador de milhares 4" xfId="81"/>
    <cellStyle name="Separador de milhares 5" xfId="82"/>
    <cellStyle name="Texto de Aviso" xfId="83" builtinId="11" customBuiltin="1"/>
    <cellStyle name="Texto Explicativo" xfId="84" builtinId="53" customBuiltin="1"/>
    <cellStyle name="Title" xfId="85"/>
    <cellStyle name="Título" xfId="86" builtinId="15" customBuiltin="1"/>
    <cellStyle name="Título 1" xfId="87" builtinId="16" customBuiltin="1"/>
    <cellStyle name="Título 2" xfId="88" builtinId="17" customBuiltin="1"/>
    <cellStyle name="Título 3" xfId="89" builtinId="18" customBuiltin="1"/>
    <cellStyle name="Título 4" xfId="90" builtinId="19" customBuiltin="1"/>
    <cellStyle name="Titulo1" xfId="91"/>
    <cellStyle name="Titulo2" xfId="92"/>
    <cellStyle name="Total" xfId="93" builtinId="25" customBuiltin="1"/>
    <cellStyle name="Warning Text" xfId="94"/>
  </cellStyles>
  <dxfs count="7">
    <dxf>
      <fill>
        <patternFill patternType="gray0625">
          <bgColor indexed="51"/>
        </patternFill>
      </fill>
    </dxf>
    <dxf>
      <fill>
        <patternFill patternType="gray125">
          <bgColor indexed="51"/>
        </patternFill>
      </fill>
    </dxf>
    <dxf>
      <font>
        <condense val="0"/>
        <extend val="0"/>
        <color indexed="10"/>
      </font>
      <fill>
        <patternFill>
          <bgColor indexed="51"/>
        </patternFill>
      </fill>
    </dxf>
    <dxf>
      <font>
        <condense val="0"/>
        <extend val="0"/>
        <color indexed="12"/>
      </font>
      <fill>
        <patternFill>
          <bgColor indexed="27"/>
        </patternFill>
      </fill>
    </dxf>
    <dxf>
      <font>
        <b/>
        <i/>
        <condense val="0"/>
        <extend val="0"/>
        <color indexed="10"/>
      </font>
    </dxf>
    <dxf>
      <fill>
        <patternFill patternType="gray0625">
          <bgColor indexed="51"/>
        </patternFill>
      </fill>
    </dxf>
    <dxf>
      <font>
        <condense val="0"/>
        <extend val="0"/>
        <color indexed="1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tyles" Target="styles.xml"/><Relationship Id="rId5" Type="http://schemas.openxmlformats.org/officeDocument/2006/relationships/externalLink" Target="externalLinks/externalLink2.xml"/><Relationship Id="rId10"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323850</xdr:colOff>
      <xdr:row>0</xdr:row>
      <xdr:rowOff>47625</xdr:rowOff>
    </xdr:from>
    <xdr:to>
      <xdr:col>4</xdr:col>
      <xdr:colOff>381000</xdr:colOff>
      <xdr:row>0</xdr:row>
      <xdr:rowOff>685800</xdr:rowOff>
    </xdr:to>
    <xdr:sp macro="" textlink="">
      <xdr:nvSpPr>
        <xdr:cNvPr id="2049" name="Text Box 6"/>
        <xdr:cNvSpPr txBox="1">
          <a:spLocks noChangeArrowheads="1"/>
        </xdr:cNvSpPr>
      </xdr:nvSpPr>
      <xdr:spPr bwMode="auto">
        <a:xfrm>
          <a:off x="1724025" y="47625"/>
          <a:ext cx="3752850" cy="638175"/>
        </a:xfrm>
        <a:prstGeom prst="rect">
          <a:avLst/>
        </a:prstGeom>
        <a:noFill/>
        <a:ln w="9525">
          <a:noFill/>
          <a:miter lim="800000"/>
          <a:headEnd/>
          <a:tailEnd/>
        </a:ln>
      </xdr:spPr>
      <xdr:txBody>
        <a:bodyPr vertOverflow="clip" wrap="square" lIns="27432" tIns="22860" rIns="0" bIns="0" anchor="t" upright="1"/>
        <a:lstStyle/>
        <a:p>
          <a:pPr algn="ctr" rtl="0">
            <a:defRPr sz="1000"/>
          </a:pPr>
          <a:r>
            <a:rPr lang="pt-BR" sz="1100" b="1" i="0" strike="noStrike">
              <a:solidFill>
                <a:srgbClr val="000000"/>
              </a:solidFill>
              <a:latin typeface="Arial"/>
              <a:cs typeface="Arial"/>
            </a:rPr>
            <a:t>PREFEITURA MUNICIPAL DE LAGOA SANTA</a:t>
          </a:r>
          <a:endParaRPr lang="pt-BR" sz="1100" b="0" i="0" strike="noStrike">
            <a:solidFill>
              <a:srgbClr val="000000"/>
            </a:solidFill>
            <a:latin typeface="Arial"/>
            <a:cs typeface="Arial"/>
          </a:endParaRPr>
        </a:p>
        <a:p>
          <a:pPr algn="ctr" rtl="0">
            <a:defRPr sz="1000"/>
          </a:pPr>
          <a:r>
            <a:rPr lang="pt-BR" sz="1100" b="0" i="0" strike="noStrike">
              <a:solidFill>
                <a:srgbClr val="000000"/>
              </a:solidFill>
              <a:latin typeface="Arial"/>
              <a:cs typeface="Arial"/>
            </a:rPr>
            <a:t>Secretaria Municipal de desenvolvimento Urbano</a:t>
          </a:r>
        </a:p>
        <a:p>
          <a:pPr algn="ctr" rtl="0">
            <a:defRPr sz="1000"/>
          </a:pPr>
          <a:r>
            <a:rPr lang="pt-BR" sz="1100" b="0" i="0" strike="noStrike">
              <a:solidFill>
                <a:srgbClr val="000000"/>
              </a:solidFill>
              <a:latin typeface="Arial"/>
              <a:cs typeface="Arial"/>
            </a:rPr>
            <a:t>Diretoria de Obras</a:t>
          </a:r>
        </a:p>
      </xdr:txBody>
    </xdr:sp>
    <xdr:clientData/>
  </xdr:twoCellAnchor>
  <xdr:twoCellAnchor>
    <xdr:from>
      <xdr:col>0</xdr:col>
      <xdr:colOff>142875</xdr:colOff>
      <xdr:row>0</xdr:row>
      <xdr:rowOff>9525</xdr:rowOff>
    </xdr:from>
    <xdr:to>
      <xdr:col>1</xdr:col>
      <xdr:colOff>752475</xdr:colOff>
      <xdr:row>0</xdr:row>
      <xdr:rowOff>733425</xdr:rowOff>
    </xdr:to>
    <xdr:pic>
      <xdr:nvPicPr>
        <xdr:cNvPr id="2058"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42875" y="9525"/>
          <a:ext cx="971550" cy="7239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0</xdr:row>
      <xdr:rowOff>66676</xdr:rowOff>
    </xdr:from>
    <xdr:to>
      <xdr:col>1</xdr:col>
      <xdr:colOff>571500</xdr:colOff>
      <xdr:row>4</xdr:row>
      <xdr:rowOff>114301</xdr:rowOff>
    </xdr:to>
    <xdr:pic>
      <xdr:nvPicPr>
        <xdr:cNvPr id="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52400" y="66676"/>
          <a:ext cx="1028700" cy="7810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ack_server\descritivos\Meus%20documentos\Egesa-antigos\TO-134\Meus%20Documentos\FV-DN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ack_server\descritivos\Meus%20documentos\Egesa-antigos\TO-134\0798\TECNICO\TEACOMP\LOTE06\P09\P10\RELAT6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ack_server\descritivos\Meus%20documentos\EGESA\Br-482mg\Volume1\CANA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ack_server\descritivos\Projetos\Marcilio\TO-010\Meus%20documentos\EGESA\Br-482mg\Volume1\CANA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Arquivos%20internos/Quadro%20de%20quantidades/ORCAMEN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PMLS\MODELO%20PLANILHA%20E%20BDI%20ATUALIZADO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AUT_ORIGINAL"/>
      <sheetName val="RESUMO_AUT1"/>
    </sheetNames>
    <sheetDataSet>
      <sheetData sheetId="0"/>
      <sheetData sheetId="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qorcamentodnerL1"/>
      <sheetName val="qorcamentodnerL2"/>
    </sheetNames>
    <sheetDataSet>
      <sheetData sheetId="0"/>
      <sheetData sheetId="1"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PLANILHA"/>
      <sheetName val="BDI TCU 2622 - EDIF"/>
      <sheetName val="BDI TCU 2622 -URBANAS "/>
      <sheetName val="BDI TCU 2622 -SANEAMENTO"/>
      <sheetName val="BDI TCU 2622 - ELET"/>
      <sheetName val="BDI TCU 2622 - MAT.EQUIP"/>
      <sheetName val="BDI TCU 2622 PORT.MAR.FLU"/>
      <sheetName val="QCI"/>
      <sheetName val="CRONOGRAMA FINAN"/>
      <sheetName val="CRONOGRAMA FÍSICO"/>
    </sheetNames>
    <sheetDataSet>
      <sheetData sheetId="0" refreshError="1">
        <row r="11">
          <cell r="N11" t="str">
            <v>MG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J36"/>
  <sheetViews>
    <sheetView showGridLines="0" showZeros="0" view="pageBreakPreview" zoomScaleNormal="100" zoomScaleSheetLayoutView="93" workbookViewId="0">
      <selection activeCell="C1" sqref="A1:H1"/>
    </sheetView>
  </sheetViews>
  <sheetFormatPr defaultRowHeight="12.75"/>
  <cols>
    <col min="1" max="1" width="5.42578125" style="1" bestFit="1" customWidth="1"/>
    <col min="2" max="2" width="15.5703125" style="1" customWidth="1"/>
    <col min="3" max="3" width="46.28515625" style="1" customWidth="1"/>
    <col min="4" max="4" width="9.140625" style="1"/>
    <col min="5" max="5" width="11.7109375" style="1" customWidth="1"/>
    <col min="6" max="6" width="13.42578125" style="1" customWidth="1"/>
    <col min="7" max="7" width="11.7109375" style="1" customWidth="1"/>
    <col min="8" max="8" width="13.140625" style="1" bestFit="1" customWidth="1"/>
    <col min="9" max="9" width="11.85546875" style="1" customWidth="1"/>
    <col min="10" max="16384" width="9.140625" style="1"/>
  </cols>
  <sheetData>
    <row r="1" spans="1:9" ht="60.75" customHeight="1">
      <c r="A1" s="140"/>
      <c r="B1" s="141"/>
      <c r="C1" s="145"/>
      <c r="D1" s="145"/>
      <c r="E1" s="145"/>
      <c r="F1" s="145"/>
      <c r="G1" s="145"/>
      <c r="H1" s="146"/>
    </row>
    <row r="2" spans="1:9" ht="3.75" customHeight="1" thickBot="1">
      <c r="A2" s="137"/>
      <c r="B2" s="138"/>
      <c r="C2" s="138"/>
      <c r="D2" s="138"/>
      <c r="E2" s="138"/>
      <c r="F2" s="138"/>
      <c r="G2" s="138"/>
      <c r="H2" s="139"/>
    </row>
    <row r="3" spans="1:9" ht="20.100000000000001" customHeight="1" thickBot="1">
      <c r="A3" s="147" t="s">
        <v>0</v>
      </c>
      <c r="B3" s="148"/>
      <c r="C3" s="148"/>
      <c r="D3" s="148"/>
      <c r="E3" s="148"/>
      <c r="F3" s="148"/>
      <c r="G3" s="148"/>
      <c r="H3" s="149"/>
    </row>
    <row r="4" spans="1:9" ht="3.75" customHeight="1" thickBot="1">
      <c r="A4" s="2"/>
      <c r="B4" s="3"/>
      <c r="C4" s="3"/>
      <c r="D4" s="3"/>
      <c r="E4" s="3"/>
      <c r="F4" s="3"/>
      <c r="G4" s="3"/>
      <c r="H4" s="4"/>
    </row>
    <row r="5" spans="1:9" ht="20.100000000000001" customHeight="1">
      <c r="A5" s="110" t="s">
        <v>1</v>
      </c>
      <c r="B5" s="111"/>
      <c r="C5" s="111"/>
      <c r="D5" s="111"/>
      <c r="E5" s="112"/>
      <c r="F5" s="150" t="s">
        <v>16</v>
      </c>
      <c r="G5" s="151"/>
      <c r="H5" s="152"/>
    </row>
    <row r="6" spans="1:9" ht="20.100000000000001" customHeight="1">
      <c r="A6" s="119" t="s">
        <v>78</v>
      </c>
      <c r="B6" s="120"/>
      <c r="C6" s="120"/>
      <c r="D6" s="120"/>
      <c r="E6" s="121"/>
      <c r="F6" s="133">
        <v>43391</v>
      </c>
      <c r="G6" s="125"/>
      <c r="H6" s="134"/>
    </row>
    <row r="7" spans="1:9" ht="25.5" customHeight="1">
      <c r="A7" s="116" t="s">
        <v>45</v>
      </c>
      <c r="B7" s="117"/>
      <c r="C7" s="117"/>
      <c r="D7" s="118"/>
      <c r="E7" s="125" t="s">
        <v>2</v>
      </c>
      <c r="F7" s="120"/>
      <c r="G7" s="120"/>
      <c r="H7" s="126"/>
    </row>
    <row r="8" spans="1:9" ht="20.100000000000001" customHeight="1">
      <c r="A8" s="119" t="s">
        <v>53</v>
      </c>
      <c r="B8" s="120"/>
      <c r="C8" s="120"/>
      <c r="D8" s="121"/>
      <c r="E8" s="113" t="s">
        <v>3</v>
      </c>
      <c r="F8" s="135" t="s">
        <v>4</v>
      </c>
      <c r="G8" s="5"/>
      <c r="H8" s="6" t="s">
        <v>5</v>
      </c>
    </row>
    <row r="9" spans="1:9" ht="20.100000000000001" customHeight="1" thickBot="1">
      <c r="A9" s="142" t="s">
        <v>49</v>
      </c>
      <c r="B9" s="143"/>
      <c r="C9" s="143"/>
      <c r="D9" s="144"/>
      <c r="E9" s="114"/>
      <c r="F9" s="136"/>
      <c r="G9" s="7"/>
      <c r="H9" s="8">
        <v>0.30170000000000002</v>
      </c>
    </row>
    <row r="10" spans="1:9" ht="3.75" customHeight="1" thickBot="1">
      <c r="A10" s="122"/>
      <c r="B10" s="123"/>
      <c r="C10" s="123"/>
      <c r="D10" s="123"/>
      <c r="E10" s="123"/>
      <c r="F10" s="123"/>
      <c r="G10" s="123"/>
      <c r="H10" s="124"/>
    </row>
    <row r="11" spans="1:9" ht="38.25">
      <c r="A11" s="30" t="s">
        <v>6</v>
      </c>
      <c r="B11" s="31" t="s">
        <v>7</v>
      </c>
      <c r="C11" s="31" t="s">
        <v>8</v>
      </c>
      <c r="D11" s="31" t="s">
        <v>9</v>
      </c>
      <c r="E11" s="31" t="s">
        <v>10</v>
      </c>
      <c r="F11" s="32" t="s">
        <v>11</v>
      </c>
      <c r="G11" s="32" t="s">
        <v>12</v>
      </c>
      <c r="H11" s="33" t="s">
        <v>13</v>
      </c>
    </row>
    <row r="12" spans="1:9" ht="18.75" customHeight="1">
      <c r="A12" s="35">
        <v>1</v>
      </c>
      <c r="B12" s="35"/>
      <c r="C12" s="36" t="s">
        <v>44</v>
      </c>
      <c r="D12" s="48"/>
      <c r="E12" s="37"/>
      <c r="F12" s="49"/>
      <c r="G12" s="50">
        <f>ROUND(F12+(F12*$H$9),2)</f>
        <v>0</v>
      </c>
      <c r="H12" s="38"/>
      <c r="I12" s="9"/>
    </row>
    <row r="13" spans="1:9" ht="45">
      <c r="A13" s="39" t="s">
        <v>15</v>
      </c>
      <c r="B13" s="40" t="s">
        <v>54</v>
      </c>
      <c r="C13" s="51" t="s">
        <v>48</v>
      </c>
      <c r="D13" s="42" t="s">
        <v>46</v>
      </c>
      <c r="E13" s="43">
        <v>1200</v>
      </c>
      <c r="F13" s="43">
        <v>334.47</v>
      </c>
      <c r="G13" s="44">
        <f>ROUND(F13+(F13*$H$9),2)</f>
        <v>435.38</v>
      </c>
      <c r="H13" s="44">
        <f>ROUND((E13*G13),2)</f>
        <v>522456</v>
      </c>
    </row>
    <row r="14" spans="1:9" ht="45">
      <c r="A14" s="39" t="s">
        <v>50</v>
      </c>
      <c r="B14" s="40" t="s">
        <v>55</v>
      </c>
      <c r="C14" s="51" t="s">
        <v>52</v>
      </c>
      <c r="D14" s="42" t="s">
        <v>51</v>
      </c>
      <c r="E14" s="45">
        <v>1200</v>
      </c>
      <c r="F14" s="43">
        <v>346.4</v>
      </c>
      <c r="G14" s="44">
        <f>ROUND(F14+(F14*$H$9),2)</f>
        <v>450.91</v>
      </c>
      <c r="H14" s="44">
        <f>ROUND((E14*G14),2)</f>
        <v>541092</v>
      </c>
    </row>
    <row r="15" spans="1:9" ht="18" customHeight="1">
      <c r="A15" s="39"/>
      <c r="B15" s="40"/>
      <c r="C15" s="41"/>
      <c r="D15" s="42"/>
      <c r="E15" s="45"/>
      <c r="F15" s="45"/>
      <c r="G15" s="46">
        <f>ROUND(F15+(F15*$H$9),2)</f>
        <v>0</v>
      </c>
      <c r="H15" s="47">
        <f>ROUND((E15*G15),2)</f>
        <v>0</v>
      </c>
      <c r="I15" s="9"/>
    </row>
    <row r="16" spans="1:9" ht="23.25" customHeight="1" thickBot="1">
      <c r="A16" s="127" t="s">
        <v>14</v>
      </c>
      <c r="B16" s="128"/>
      <c r="C16" s="128"/>
      <c r="D16" s="128"/>
      <c r="E16" s="128"/>
      <c r="F16" s="128"/>
      <c r="G16" s="129"/>
      <c r="H16" s="34">
        <f>H13+H14</f>
        <v>1063548</v>
      </c>
    </row>
    <row r="17" spans="1:10" ht="14.25" customHeight="1">
      <c r="A17" s="10"/>
      <c r="B17" s="11"/>
      <c r="C17" s="11"/>
      <c r="D17" s="11"/>
      <c r="E17" s="11"/>
      <c r="F17" s="11"/>
      <c r="G17" s="11"/>
      <c r="H17" s="12"/>
    </row>
    <row r="18" spans="1:10" ht="22.5" customHeight="1">
      <c r="A18" s="13"/>
      <c r="B18" s="14"/>
      <c r="C18" s="14"/>
      <c r="D18" s="14"/>
      <c r="E18" s="14"/>
      <c r="F18" s="14"/>
      <c r="G18" s="14"/>
      <c r="H18" s="15"/>
      <c r="J18" s="9"/>
    </row>
    <row r="19" spans="1:10" ht="20.25" customHeight="1">
      <c r="A19" s="13"/>
      <c r="B19" s="115"/>
      <c r="C19" s="115"/>
      <c r="D19" s="14"/>
      <c r="E19" s="115"/>
      <c r="F19" s="115"/>
      <c r="G19" s="16"/>
      <c r="H19" s="15"/>
    </row>
    <row r="20" spans="1:10" ht="14.25">
      <c r="A20" s="17"/>
      <c r="B20" s="18" t="s">
        <v>47</v>
      </c>
      <c r="C20" s="18"/>
      <c r="D20" s="18"/>
      <c r="E20" s="18"/>
      <c r="F20" s="18"/>
      <c r="G20" s="18"/>
      <c r="H20" s="19"/>
    </row>
    <row r="21" spans="1:10" hidden="1">
      <c r="A21" s="20"/>
      <c r="B21" s="21"/>
      <c r="C21" s="21"/>
      <c r="D21" s="21"/>
      <c r="E21" s="21"/>
      <c r="F21" s="21"/>
      <c r="G21" s="21"/>
      <c r="H21" s="22"/>
    </row>
    <row r="22" spans="1:10">
      <c r="A22" s="20"/>
      <c r="B22" s="21"/>
      <c r="C22" s="21"/>
      <c r="D22" s="21"/>
      <c r="E22" s="21"/>
      <c r="F22" s="21"/>
      <c r="G22" s="21"/>
      <c r="H22" s="22"/>
    </row>
    <row r="23" spans="1:10" ht="24" customHeight="1">
      <c r="A23" s="20"/>
      <c r="B23" s="21"/>
      <c r="C23" s="21"/>
      <c r="D23" s="21"/>
      <c r="E23" s="21"/>
      <c r="F23" s="21"/>
      <c r="G23" s="21"/>
      <c r="H23" s="22"/>
    </row>
    <row r="24" spans="1:10" ht="11.25" customHeight="1">
      <c r="A24" s="130" t="s">
        <v>79</v>
      </c>
      <c r="B24" s="131"/>
      <c r="C24" s="131"/>
      <c r="D24" s="131"/>
      <c r="E24" s="131"/>
      <c r="F24" s="131"/>
      <c r="G24" s="131"/>
      <c r="H24" s="132"/>
    </row>
    <row r="25" spans="1:10" ht="14.25" customHeight="1">
      <c r="A25" s="130"/>
      <c r="B25" s="131"/>
      <c r="C25" s="131"/>
      <c r="D25" s="131"/>
      <c r="E25" s="131"/>
      <c r="F25" s="131"/>
      <c r="G25" s="131"/>
      <c r="H25" s="132"/>
    </row>
    <row r="26" spans="1:10">
      <c r="A26" s="17"/>
      <c r="B26" s="23"/>
      <c r="C26" s="23"/>
      <c r="D26" s="24"/>
      <c r="E26" s="23"/>
      <c r="F26" s="23"/>
      <c r="G26" s="23"/>
      <c r="H26" s="25"/>
      <c r="I26"/>
    </row>
    <row r="27" spans="1:10" customFormat="1" ht="11.25" customHeight="1" thickBot="1">
      <c r="A27" s="26"/>
      <c r="B27" s="27"/>
      <c r="C27" s="27"/>
      <c r="D27" s="27"/>
      <c r="E27" s="27"/>
      <c r="F27" s="27"/>
      <c r="G27" s="27"/>
      <c r="H27" s="28"/>
    </row>
    <row r="28" spans="1:10" customFormat="1" ht="12" customHeight="1"/>
    <row r="29" spans="1:10" customFormat="1" ht="14.1" customHeight="1">
      <c r="I29" s="1"/>
    </row>
    <row r="30" spans="1:10" ht="14.1" customHeight="1"/>
    <row r="31" spans="1:10" ht="4.5" customHeight="1"/>
    <row r="34" spans="3:8" ht="14.25">
      <c r="C34" s="109"/>
      <c r="D34" s="109"/>
      <c r="E34" s="109"/>
      <c r="F34" s="109"/>
      <c r="G34" s="109"/>
      <c r="H34" s="109"/>
    </row>
    <row r="35" spans="3:8" ht="14.25">
      <c r="C35" s="29"/>
      <c r="D35" s="18"/>
      <c r="E35" s="18"/>
      <c r="F35" s="18"/>
      <c r="G35" s="18"/>
      <c r="H35" s="18"/>
    </row>
    <row r="36" spans="3:8" ht="14.25">
      <c r="C36" s="109"/>
      <c r="D36" s="109"/>
      <c r="E36" s="109"/>
      <c r="F36" s="109"/>
      <c r="G36" s="109"/>
      <c r="H36" s="109"/>
    </row>
  </sheetData>
  <mergeCells count="21">
    <mergeCell ref="A2:H2"/>
    <mergeCell ref="A1:B1"/>
    <mergeCell ref="A9:D9"/>
    <mergeCell ref="C1:H1"/>
    <mergeCell ref="A3:H3"/>
    <mergeCell ref="F5:H5"/>
    <mergeCell ref="C36:H36"/>
    <mergeCell ref="A5:E5"/>
    <mergeCell ref="E8:E9"/>
    <mergeCell ref="E19:F19"/>
    <mergeCell ref="B19:C19"/>
    <mergeCell ref="A7:D7"/>
    <mergeCell ref="A6:E6"/>
    <mergeCell ref="A10:H10"/>
    <mergeCell ref="E7:H7"/>
    <mergeCell ref="A16:G16"/>
    <mergeCell ref="A24:H25"/>
    <mergeCell ref="F6:H6"/>
    <mergeCell ref="F8:F9"/>
    <mergeCell ref="A8:D8"/>
    <mergeCell ref="C34:H34"/>
  </mergeCells>
  <phoneticPr fontId="24" type="noConversion"/>
  <conditionalFormatting sqref="D12:D15">
    <cfRule type="cellIs" dxfId="6" priority="1" stopIfTrue="1" operator="equal">
      <formula>0</formula>
    </cfRule>
  </conditionalFormatting>
  <printOptions horizontalCentered="1" verticalCentered="1"/>
  <pageMargins left="0.39370078740157483" right="0.39370078740157483" top="0.39370078740157483" bottom="0.39370078740157483" header="0" footer="0"/>
  <pageSetup paperSize="9" scale="76" orientation="portrait" horizontalDpi="4294967295" r:id="rId1"/>
  <headerFooter alignWithMargins="0"/>
  <drawing r:id="rId2"/>
</worksheet>
</file>

<file path=xl/worksheets/sheet2.xml><?xml version="1.0" encoding="utf-8"?>
<worksheet xmlns="http://schemas.openxmlformats.org/spreadsheetml/2006/main" xmlns:r="http://schemas.openxmlformats.org/officeDocument/2006/relationships">
  <sheetPr>
    <tabColor indexed="49"/>
  </sheetPr>
  <dimension ref="A1:U44"/>
  <sheetViews>
    <sheetView showGridLines="0" topLeftCell="A27" zoomScale="90" zoomScaleNormal="90" workbookViewId="0">
      <selection activeCell="B43" sqref="B43:J44"/>
    </sheetView>
  </sheetViews>
  <sheetFormatPr defaultRowHeight="12.75"/>
  <cols>
    <col min="1" max="1" width="2.28515625" style="67" customWidth="1"/>
    <col min="2" max="2" width="23.85546875" style="67" customWidth="1"/>
    <col min="3" max="8" width="3.85546875" style="67" customWidth="1"/>
    <col min="9" max="9" width="24.140625" style="67" customWidth="1"/>
    <col min="10" max="10" width="18" style="67" customWidth="1"/>
    <col min="11" max="256" width="9.140625" style="67"/>
    <col min="257" max="257" width="2.28515625" style="67" customWidth="1"/>
    <col min="258" max="258" width="23.85546875" style="67" customWidth="1"/>
    <col min="259" max="264" width="3.85546875" style="67" customWidth="1"/>
    <col min="265" max="265" width="24.140625" style="67" customWidth="1"/>
    <col min="266" max="266" width="18" style="67" customWidth="1"/>
    <col min="267" max="512" width="9.140625" style="67"/>
    <col min="513" max="513" width="2.28515625" style="67" customWidth="1"/>
    <col min="514" max="514" width="23.85546875" style="67" customWidth="1"/>
    <col min="515" max="520" width="3.85546875" style="67" customWidth="1"/>
    <col min="521" max="521" width="24.140625" style="67" customWidth="1"/>
    <col min="522" max="522" width="18" style="67" customWidth="1"/>
    <col min="523" max="768" width="9.140625" style="67"/>
    <col min="769" max="769" width="2.28515625" style="67" customWidth="1"/>
    <col min="770" max="770" width="23.85546875" style="67" customWidth="1"/>
    <col min="771" max="776" width="3.85546875" style="67" customWidth="1"/>
    <col min="777" max="777" width="24.140625" style="67" customWidth="1"/>
    <col min="778" max="778" width="18" style="67" customWidth="1"/>
    <col min="779" max="1024" width="9.140625" style="67"/>
    <col min="1025" max="1025" width="2.28515625" style="67" customWidth="1"/>
    <col min="1026" max="1026" width="23.85546875" style="67" customWidth="1"/>
    <col min="1027" max="1032" width="3.85546875" style="67" customWidth="1"/>
    <col min="1033" max="1033" width="24.140625" style="67" customWidth="1"/>
    <col min="1034" max="1034" width="18" style="67" customWidth="1"/>
    <col min="1035" max="1280" width="9.140625" style="67"/>
    <col min="1281" max="1281" width="2.28515625" style="67" customWidth="1"/>
    <col min="1282" max="1282" width="23.85546875" style="67" customWidth="1"/>
    <col min="1283" max="1288" width="3.85546875" style="67" customWidth="1"/>
    <col min="1289" max="1289" width="24.140625" style="67" customWidth="1"/>
    <col min="1290" max="1290" width="18" style="67" customWidth="1"/>
    <col min="1291" max="1536" width="9.140625" style="67"/>
    <col min="1537" max="1537" width="2.28515625" style="67" customWidth="1"/>
    <col min="1538" max="1538" width="23.85546875" style="67" customWidth="1"/>
    <col min="1539" max="1544" width="3.85546875" style="67" customWidth="1"/>
    <col min="1545" max="1545" width="24.140625" style="67" customWidth="1"/>
    <col min="1546" max="1546" width="18" style="67" customWidth="1"/>
    <col min="1547" max="1792" width="9.140625" style="67"/>
    <col min="1793" max="1793" width="2.28515625" style="67" customWidth="1"/>
    <col min="1794" max="1794" width="23.85546875" style="67" customWidth="1"/>
    <col min="1795" max="1800" width="3.85546875" style="67" customWidth="1"/>
    <col min="1801" max="1801" width="24.140625" style="67" customWidth="1"/>
    <col min="1802" max="1802" width="18" style="67" customWidth="1"/>
    <col min="1803" max="2048" width="9.140625" style="67"/>
    <col min="2049" max="2049" width="2.28515625" style="67" customWidth="1"/>
    <col min="2050" max="2050" width="23.85546875" style="67" customWidth="1"/>
    <col min="2051" max="2056" width="3.85546875" style="67" customWidth="1"/>
    <col min="2057" max="2057" width="24.140625" style="67" customWidth="1"/>
    <col min="2058" max="2058" width="18" style="67" customWidth="1"/>
    <col min="2059" max="2304" width="9.140625" style="67"/>
    <col min="2305" max="2305" width="2.28515625" style="67" customWidth="1"/>
    <col min="2306" max="2306" width="23.85546875" style="67" customWidth="1"/>
    <col min="2307" max="2312" width="3.85546875" style="67" customWidth="1"/>
    <col min="2313" max="2313" width="24.140625" style="67" customWidth="1"/>
    <col min="2314" max="2314" width="18" style="67" customWidth="1"/>
    <col min="2315" max="2560" width="9.140625" style="67"/>
    <col min="2561" max="2561" width="2.28515625" style="67" customWidth="1"/>
    <col min="2562" max="2562" width="23.85546875" style="67" customWidth="1"/>
    <col min="2563" max="2568" width="3.85546875" style="67" customWidth="1"/>
    <col min="2569" max="2569" width="24.140625" style="67" customWidth="1"/>
    <col min="2570" max="2570" width="18" style="67" customWidth="1"/>
    <col min="2571" max="2816" width="9.140625" style="67"/>
    <col min="2817" max="2817" width="2.28515625" style="67" customWidth="1"/>
    <col min="2818" max="2818" width="23.85546875" style="67" customWidth="1"/>
    <col min="2819" max="2824" width="3.85546875" style="67" customWidth="1"/>
    <col min="2825" max="2825" width="24.140625" style="67" customWidth="1"/>
    <col min="2826" max="2826" width="18" style="67" customWidth="1"/>
    <col min="2827" max="3072" width="9.140625" style="67"/>
    <col min="3073" max="3073" width="2.28515625" style="67" customWidth="1"/>
    <col min="3074" max="3074" width="23.85546875" style="67" customWidth="1"/>
    <col min="3075" max="3080" width="3.85546875" style="67" customWidth="1"/>
    <col min="3081" max="3081" width="24.140625" style="67" customWidth="1"/>
    <col min="3082" max="3082" width="18" style="67" customWidth="1"/>
    <col min="3083" max="3328" width="9.140625" style="67"/>
    <col min="3329" max="3329" width="2.28515625" style="67" customWidth="1"/>
    <col min="3330" max="3330" width="23.85546875" style="67" customWidth="1"/>
    <col min="3331" max="3336" width="3.85546875" style="67" customWidth="1"/>
    <col min="3337" max="3337" width="24.140625" style="67" customWidth="1"/>
    <col min="3338" max="3338" width="18" style="67" customWidth="1"/>
    <col min="3339" max="3584" width="9.140625" style="67"/>
    <col min="3585" max="3585" width="2.28515625" style="67" customWidth="1"/>
    <col min="3586" max="3586" width="23.85546875" style="67" customWidth="1"/>
    <col min="3587" max="3592" width="3.85546875" style="67" customWidth="1"/>
    <col min="3593" max="3593" width="24.140625" style="67" customWidth="1"/>
    <col min="3594" max="3594" width="18" style="67" customWidth="1"/>
    <col min="3595" max="3840" width="9.140625" style="67"/>
    <col min="3841" max="3841" width="2.28515625" style="67" customWidth="1"/>
    <col min="3842" max="3842" width="23.85546875" style="67" customWidth="1"/>
    <col min="3843" max="3848" width="3.85546875" style="67" customWidth="1"/>
    <col min="3849" max="3849" width="24.140625" style="67" customWidth="1"/>
    <col min="3850" max="3850" width="18" style="67" customWidth="1"/>
    <col min="3851" max="4096" width="9.140625" style="67"/>
    <col min="4097" max="4097" width="2.28515625" style="67" customWidth="1"/>
    <col min="4098" max="4098" width="23.85546875" style="67" customWidth="1"/>
    <col min="4099" max="4104" width="3.85546875" style="67" customWidth="1"/>
    <col min="4105" max="4105" width="24.140625" style="67" customWidth="1"/>
    <col min="4106" max="4106" width="18" style="67" customWidth="1"/>
    <col min="4107" max="4352" width="9.140625" style="67"/>
    <col min="4353" max="4353" width="2.28515625" style="67" customWidth="1"/>
    <col min="4354" max="4354" width="23.85546875" style="67" customWidth="1"/>
    <col min="4355" max="4360" width="3.85546875" style="67" customWidth="1"/>
    <col min="4361" max="4361" width="24.140625" style="67" customWidth="1"/>
    <col min="4362" max="4362" width="18" style="67" customWidth="1"/>
    <col min="4363" max="4608" width="9.140625" style="67"/>
    <col min="4609" max="4609" width="2.28515625" style="67" customWidth="1"/>
    <col min="4610" max="4610" width="23.85546875" style="67" customWidth="1"/>
    <col min="4611" max="4616" width="3.85546875" style="67" customWidth="1"/>
    <col min="4617" max="4617" width="24.140625" style="67" customWidth="1"/>
    <col min="4618" max="4618" width="18" style="67" customWidth="1"/>
    <col min="4619" max="4864" width="9.140625" style="67"/>
    <col min="4865" max="4865" width="2.28515625" style="67" customWidth="1"/>
    <col min="4866" max="4866" width="23.85546875" style="67" customWidth="1"/>
    <col min="4867" max="4872" width="3.85546875" style="67" customWidth="1"/>
    <col min="4873" max="4873" width="24.140625" style="67" customWidth="1"/>
    <col min="4874" max="4874" width="18" style="67" customWidth="1"/>
    <col min="4875" max="5120" width="9.140625" style="67"/>
    <col min="5121" max="5121" width="2.28515625" style="67" customWidth="1"/>
    <col min="5122" max="5122" width="23.85546875" style="67" customWidth="1"/>
    <col min="5123" max="5128" width="3.85546875" style="67" customWidth="1"/>
    <col min="5129" max="5129" width="24.140625" style="67" customWidth="1"/>
    <col min="5130" max="5130" width="18" style="67" customWidth="1"/>
    <col min="5131" max="5376" width="9.140625" style="67"/>
    <col min="5377" max="5377" width="2.28515625" style="67" customWidth="1"/>
    <col min="5378" max="5378" width="23.85546875" style="67" customWidth="1"/>
    <col min="5379" max="5384" width="3.85546875" style="67" customWidth="1"/>
    <col min="5385" max="5385" width="24.140625" style="67" customWidth="1"/>
    <col min="5386" max="5386" width="18" style="67" customWidth="1"/>
    <col min="5387" max="5632" width="9.140625" style="67"/>
    <col min="5633" max="5633" width="2.28515625" style="67" customWidth="1"/>
    <col min="5634" max="5634" width="23.85546875" style="67" customWidth="1"/>
    <col min="5635" max="5640" width="3.85546875" style="67" customWidth="1"/>
    <col min="5641" max="5641" width="24.140625" style="67" customWidth="1"/>
    <col min="5642" max="5642" width="18" style="67" customWidth="1"/>
    <col min="5643" max="5888" width="9.140625" style="67"/>
    <col min="5889" max="5889" width="2.28515625" style="67" customWidth="1"/>
    <col min="5890" max="5890" width="23.85546875" style="67" customWidth="1"/>
    <col min="5891" max="5896" width="3.85546875" style="67" customWidth="1"/>
    <col min="5897" max="5897" width="24.140625" style="67" customWidth="1"/>
    <col min="5898" max="5898" width="18" style="67" customWidth="1"/>
    <col min="5899" max="6144" width="9.140625" style="67"/>
    <col min="6145" max="6145" width="2.28515625" style="67" customWidth="1"/>
    <col min="6146" max="6146" width="23.85546875" style="67" customWidth="1"/>
    <col min="6147" max="6152" width="3.85546875" style="67" customWidth="1"/>
    <col min="6153" max="6153" width="24.140625" style="67" customWidth="1"/>
    <col min="6154" max="6154" width="18" style="67" customWidth="1"/>
    <col min="6155" max="6400" width="9.140625" style="67"/>
    <col min="6401" max="6401" width="2.28515625" style="67" customWidth="1"/>
    <col min="6402" max="6402" width="23.85546875" style="67" customWidth="1"/>
    <col min="6403" max="6408" width="3.85546875" style="67" customWidth="1"/>
    <col min="6409" max="6409" width="24.140625" style="67" customWidth="1"/>
    <col min="6410" max="6410" width="18" style="67" customWidth="1"/>
    <col min="6411" max="6656" width="9.140625" style="67"/>
    <col min="6657" max="6657" width="2.28515625" style="67" customWidth="1"/>
    <col min="6658" max="6658" width="23.85546875" style="67" customWidth="1"/>
    <col min="6659" max="6664" width="3.85546875" style="67" customWidth="1"/>
    <col min="6665" max="6665" width="24.140625" style="67" customWidth="1"/>
    <col min="6666" max="6666" width="18" style="67" customWidth="1"/>
    <col min="6667" max="6912" width="9.140625" style="67"/>
    <col min="6913" max="6913" width="2.28515625" style="67" customWidth="1"/>
    <col min="6914" max="6914" width="23.85546875" style="67" customWidth="1"/>
    <col min="6915" max="6920" width="3.85546875" style="67" customWidth="1"/>
    <col min="6921" max="6921" width="24.140625" style="67" customWidth="1"/>
    <col min="6922" max="6922" width="18" style="67" customWidth="1"/>
    <col min="6923" max="7168" width="9.140625" style="67"/>
    <col min="7169" max="7169" width="2.28515625" style="67" customWidth="1"/>
    <col min="7170" max="7170" width="23.85546875" style="67" customWidth="1"/>
    <col min="7171" max="7176" width="3.85546875" style="67" customWidth="1"/>
    <col min="7177" max="7177" width="24.140625" style="67" customWidth="1"/>
    <col min="7178" max="7178" width="18" style="67" customWidth="1"/>
    <col min="7179" max="7424" width="9.140625" style="67"/>
    <col min="7425" max="7425" width="2.28515625" style="67" customWidth="1"/>
    <col min="7426" max="7426" width="23.85546875" style="67" customWidth="1"/>
    <col min="7427" max="7432" width="3.85546875" style="67" customWidth="1"/>
    <col min="7433" max="7433" width="24.140625" style="67" customWidth="1"/>
    <col min="7434" max="7434" width="18" style="67" customWidth="1"/>
    <col min="7435" max="7680" width="9.140625" style="67"/>
    <col min="7681" max="7681" width="2.28515625" style="67" customWidth="1"/>
    <col min="7682" max="7682" width="23.85546875" style="67" customWidth="1"/>
    <col min="7683" max="7688" width="3.85546875" style="67" customWidth="1"/>
    <col min="7689" max="7689" width="24.140625" style="67" customWidth="1"/>
    <col min="7690" max="7690" width="18" style="67" customWidth="1"/>
    <col min="7691" max="7936" width="9.140625" style="67"/>
    <col min="7937" max="7937" width="2.28515625" style="67" customWidth="1"/>
    <col min="7938" max="7938" width="23.85546875" style="67" customWidth="1"/>
    <col min="7939" max="7944" width="3.85546875" style="67" customWidth="1"/>
    <col min="7945" max="7945" width="24.140625" style="67" customWidth="1"/>
    <col min="7946" max="7946" width="18" style="67" customWidth="1"/>
    <col min="7947" max="8192" width="9.140625" style="67"/>
    <col min="8193" max="8193" width="2.28515625" style="67" customWidth="1"/>
    <col min="8194" max="8194" width="23.85546875" style="67" customWidth="1"/>
    <col min="8195" max="8200" width="3.85546875" style="67" customWidth="1"/>
    <col min="8201" max="8201" width="24.140625" style="67" customWidth="1"/>
    <col min="8202" max="8202" width="18" style="67" customWidth="1"/>
    <col min="8203" max="8448" width="9.140625" style="67"/>
    <col min="8449" max="8449" width="2.28515625" style="67" customWidth="1"/>
    <col min="8450" max="8450" width="23.85546875" style="67" customWidth="1"/>
    <col min="8451" max="8456" width="3.85546875" style="67" customWidth="1"/>
    <col min="8457" max="8457" width="24.140625" style="67" customWidth="1"/>
    <col min="8458" max="8458" width="18" style="67" customWidth="1"/>
    <col min="8459" max="8704" width="9.140625" style="67"/>
    <col min="8705" max="8705" width="2.28515625" style="67" customWidth="1"/>
    <col min="8706" max="8706" width="23.85546875" style="67" customWidth="1"/>
    <col min="8707" max="8712" width="3.85546875" style="67" customWidth="1"/>
    <col min="8713" max="8713" width="24.140625" style="67" customWidth="1"/>
    <col min="8714" max="8714" width="18" style="67" customWidth="1"/>
    <col min="8715" max="8960" width="9.140625" style="67"/>
    <col min="8961" max="8961" width="2.28515625" style="67" customWidth="1"/>
    <col min="8962" max="8962" width="23.85546875" style="67" customWidth="1"/>
    <col min="8963" max="8968" width="3.85546875" style="67" customWidth="1"/>
    <col min="8969" max="8969" width="24.140625" style="67" customWidth="1"/>
    <col min="8970" max="8970" width="18" style="67" customWidth="1"/>
    <col min="8971" max="9216" width="9.140625" style="67"/>
    <col min="9217" max="9217" width="2.28515625" style="67" customWidth="1"/>
    <col min="9218" max="9218" width="23.85546875" style="67" customWidth="1"/>
    <col min="9219" max="9224" width="3.85546875" style="67" customWidth="1"/>
    <col min="9225" max="9225" width="24.140625" style="67" customWidth="1"/>
    <col min="9226" max="9226" width="18" style="67" customWidth="1"/>
    <col min="9227" max="9472" width="9.140625" style="67"/>
    <col min="9473" max="9473" width="2.28515625" style="67" customWidth="1"/>
    <col min="9474" max="9474" width="23.85546875" style="67" customWidth="1"/>
    <col min="9475" max="9480" width="3.85546875" style="67" customWidth="1"/>
    <col min="9481" max="9481" width="24.140625" style="67" customWidth="1"/>
    <col min="9482" max="9482" width="18" style="67" customWidth="1"/>
    <col min="9483" max="9728" width="9.140625" style="67"/>
    <col min="9729" max="9729" width="2.28515625" style="67" customWidth="1"/>
    <col min="9730" max="9730" width="23.85546875" style="67" customWidth="1"/>
    <col min="9731" max="9736" width="3.85546875" style="67" customWidth="1"/>
    <col min="9737" max="9737" width="24.140625" style="67" customWidth="1"/>
    <col min="9738" max="9738" width="18" style="67" customWidth="1"/>
    <col min="9739" max="9984" width="9.140625" style="67"/>
    <col min="9985" max="9985" width="2.28515625" style="67" customWidth="1"/>
    <col min="9986" max="9986" width="23.85546875" style="67" customWidth="1"/>
    <col min="9987" max="9992" width="3.85546875" style="67" customWidth="1"/>
    <col min="9993" max="9993" width="24.140625" style="67" customWidth="1"/>
    <col min="9994" max="9994" width="18" style="67" customWidth="1"/>
    <col min="9995" max="10240" width="9.140625" style="67"/>
    <col min="10241" max="10241" width="2.28515625" style="67" customWidth="1"/>
    <col min="10242" max="10242" width="23.85546875" style="67" customWidth="1"/>
    <col min="10243" max="10248" width="3.85546875" style="67" customWidth="1"/>
    <col min="10249" max="10249" width="24.140625" style="67" customWidth="1"/>
    <col min="10250" max="10250" width="18" style="67" customWidth="1"/>
    <col min="10251" max="10496" width="9.140625" style="67"/>
    <col min="10497" max="10497" width="2.28515625" style="67" customWidth="1"/>
    <col min="10498" max="10498" width="23.85546875" style="67" customWidth="1"/>
    <col min="10499" max="10504" width="3.85546875" style="67" customWidth="1"/>
    <col min="10505" max="10505" width="24.140625" style="67" customWidth="1"/>
    <col min="10506" max="10506" width="18" style="67" customWidth="1"/>
    <col min="10507" max="10752" width="9.140625" style="67"/>
    <col min="10753" max="10753" width="2.28515625" style="67" customWidth="1"/>
    <col min="10754" max="10754" width="23.85546875" style="67" customWidth="1"/>
    <col min="10755" max="10760" width="3.85546875" style="67" customWidth="1"/>
    <col min="10761" max="10761" width="24.140625" style="67" customWidth="1"/>
    <col min="10762" max="10762" width="18" style="67" customWidth="1"/>
    <col min="10763" max="11008" width="9.140625" style="67"/>
    <col min="11009" max="11009" width="2.28515625" style="67" customWidth="1"/>
    <col min="11010" max="11010" width="23.85546875" style="67" customWidth="1"/>
    <col min="11011" max="11016" width="3.85546875" style="67" customWidth="1"/>
    <col min="11017" max="11017" width="24.140625" style="67" customWidth="1"/>
    <col min="11018" max="11018" width="18" style="67" customWidth="1"/>
    <col min="11019" max="11264" width="9.140625" style="67"/>
    <col min="11265" max="11265" width="2.28515625" style="67" customWidth="1"/>
    <col min="11266" max="11266" width="23.85546875" style="67" customWidth="1"/>
    <col min="11267" max="11272" width="3.85546875" style="67" customWidth="1"/>
    <col min="11273" max="11273" width="24.140625" style="67" customWidth="1"/>
    <col min="11274" max="11274" width="18" style="67" customWidth="1"/>
    <col min="11275" max="11520" width="9.140625" style="67"/>
    <col min="11521" max="11521" width="2.28515625" style="67" customWidth="1"/>
    <col min="11522" max="11522" width="23.85546875" style="67" customWidth="1"/>
    <col min="11523" max="11528" width="3.85546875" style="67" customWidth="1"/>
    <col min="11529" max="11529" width="24.140625" style="67" customWidth="1"/>
    <col min="11530" max="11530" width="18" style="67" customWidth="1"/>
    <col min="11531" max="11776" width="9.140625" style="67"/>
    <col min="11777" max="11777" width="2.28515625" style="67" customWidth="1"/>
    <col min="11778" max="11778" width="23.85546875" style="67" customWidth="1"/>
    <col min="11779" max="11784" width="3.85546875" style="67" customWidth="1"/>
    <col min="11785" max="11785" width="24.140625" style="67" customWidth="1"/>
    <col min="11786" max="11786" width="18" style="67" customWidth="1"/>
    <col min="11787" max="12032" width="9.140625" style="67"/>
    <col min="12033" max="12033" width="2.28515625" style="67" customWidth="1"/>
    <col min="12034" max="12034" width="23.85546875" style="67" customWidth="1"/>
    <col min="12035" max="12040" width="3.85546875" style="67" customWidth="1"/>
    <col min="12041" max="12041" width="24.140625" style="67" customWidth="1"/>
    <col min="12042" max="12042" width="18" style="67" customWidth="1"/>
    <col min="12043" max="12288" width="9.140625" style="67"/>
    <col min="12289" max="12289" width="2.28515625" style="67" customWidth="1"/>
    <col min="12290" max="12290" width="23.85546875" style="67" customWidth="1"/>
    <col min="12291" max="12296" width="3.85546875" style="67" customWidth="1"/>
    <col min="12297" max="12297" width="24.140625" style="67" customWidth="1"/>
    <col min="12298" max="12298" width="18" style="67" customWidth="1"/>
    <col min="12299" max="12544" width="9.140625" style="67"/>
    <col min="12545" max="12545" width="2.28515625" style="67" customWidth="1"/>
    <col min="12546" max="12546" width="23.85546875" style="67" customWidth="1"/>
    <col min="12547" max="12552" width="3.85546875" style="67" customWidth="1"/>
    <col min="12553" max="12553" width="24.140625" style="67" customWidth="1"/>
    <col min="12554" max="12554" width="18" style="67" customWidth="1"/>
    <col min="12555" max="12800" width="9.140625" style="67"/>
    <col min="12801" max="12801" width="2.28515625" style="67" customWidth="1"/>
    <col min="12802" max="12802" width="23.85546875" style="67" customWidth="1"/>
    <col min="12803" max="12808" width="3.85546875" style="67" customWidth="1"/>
    <col min="12809" max="12809" width="24.140625" style="67" customWidth="1"/>
    <col min="12810" max="12810" width="18" style="67" customWidth="1"/>
    <col min="12811" max="13056" width="9.140625" style="67"/>
    <col min="13057" max="13057" width="2.28515625" style="67" customWidth="1"/>
    <col min="13058" max="13058" width="23.85546875" style="67" customWidth="1"/>
    <col min="13059" max="13064" width="3.85546875" style="67" customWidth="1"/>
    <col min="13065" max="13065" width="24.140625" style="67" customWidth="1"/>
    <col min="13066" max="13066" width="18" style="67" customWidth="1"/>
    <col min="13067" max="13312" width="9.140625" style="67"/>
    <col min="13313" max="13313" width="2.28515625" style="67" customWidth="1"/>
    <col min="13314" max="13314" width="23.85546875" style="67" customWidth="1"/>
    <col min="13315" max="13320" width="3.85546875" style="67" customWidth="1"/>
    <col min="13321" max="13321" width="24.140625" style="67" customWidth="1"/>
    <col min="13322" max="13322" width="18" style="67" customWidth="1"/>
    <col min="13323" max="13568" width="9.140625" style="67"/>
    <col min="13569" max="13569" width="2.28515625" style="67" customWidth="1"/>
    <col min="13570" max="13570" width="23.85546875" style="67" customWidth="1"/>
    <col min="13571" max="13576" width="3.85546875" style="67" customWidth="1"/>
    <col min="13577" max="13577" width="24.140625" style="67" customWidth="1"/>
    <col min="13578" max="13578" width="18" style="67" customWidth="1"/>
    <col min="13579" max="13824" width="9.140625" style="67"/>
    <col min="13825" max="13825" width="2.28515625" style="67" customWidth="1"/>
    <col min="13826" max="13826" width="23.85546875" style="67" customWidth="1"/>
    <col min="13827" max="13832" width="3.85546875" style="67" customWidth="1"/>
    <col min="13833" max="13833" width="24.140625" style="67" customWidth="1"/>
    <col min="13834" max="13834" width="18" style="67" customWidth="1"/>
    <col min="13835" max="14080" width="9.140625" style="67"/>
    <col min="14081" max="14081" width="2.28515625" style="67" customWidth="1"/>
    <col min="14082" max="14082" width="23.85546875" style="67" customWidth="1"/>
    <col min="14083" max="14088" width="3.85546875" style="67" customWidth="1"/>
    <col min="14089" max="14089" width="24.140625" style="67" customWidth="1"/>
    <col min="14090" max="14090" width="18" style="67" customWidth="1"/>
    <col min="14091" max="14336" width="9.140625" style="67"/>
    <col min="14337" max="14337" width="2.28515625" style="67" customWidth="1"/>
    <col min="14338" max="14338" width="23.85546875" style="67" customWidth="1"/>
    <col min="14339" max="14344" width="3.85546875" style="67" customWidth="1"/>
    <col min="14345" max="14345" width="24.140625" style="67" customWidth="1"/>
    <col min="14346" max="14346" width="18" style="67" customWidth="1"/>
    <col min="14347" max="14592" width="9.140625" style="67"/>
    <col min="14593" max="14593" width="2.28515625" style="67" customWidth="1"/>
    <col min="14594" max="14594" width="23.85546875" style="67" customWidth="1"/>
    <col min="14595" max="14600" width="3.85546875" style="67" customWidth="1"/>
    <col min="14601" max="14601" width="24.140625" style="67" customWidth="1"/>
    <col min="14602" max="14602" width="18" style="67" customWidth="1"/>
    <col min="14603" max="14848" width="9.140625" style="67"/>
    <col min="14849" max="14849" width="2.28515625" style="67" customWidth="1"/>
    <col min="14850" max="14850" width="23.85546875" style="67" customWidth="1"/>
    <col min="14851" max="14856" width="3.85546875" style="67" customWidth="1"/>
    <col min="14857" max="14857" width="24.140625" style="67" customWidth="1"/>
    <col min="14858" max="14858" width="18" style="67" customWidth="1"/>
    <col min="14859" max="15104" width="9.140625" style="67"/>
    <col min="15105" max="15105" width="2.28515625" style="67" customWidth="1"/>
    <col min="15106" max="15106" width="23.85546875" style="67" customWidth="1"/>
    <col min="15107" max="15112" width="3.85546875" style="67" customWidth="1"/>
    <col min="15113" max="15113" width="24.140625" style="67" customWidth="1"/>
    <col min="15114" max="15114" width="18" style="67" customWidth="1"/>
    <col min="15115" max="15360" width="9.140625" style="67"/>
    <col min="15361" max="15361" width="2.28515625" style="67" customWidth="1"/>
    <col min="15362" max="15362" width="23.85546875" style="67" customWidth="1"/>
    <col min="15363" max="15368" width="3.85546875" style="67" customWidth="1"/>
    <col min="15369" max="15369" width="24.140625" style="67" customWidth="1"/>
    <col min="15370" max="15370" width="18" style="67" customWidth="1"/>
    <col min="15371" max="15616" width="9.140625" style="67"/>
    <col min="15617" max="15617" width="2.28515625" style="67" customWidth="1"/>
    <col min="15618" max="15618" width="23.85546875" style="67" customWidth="1"/>
    <col min="15619" max="15624" width="3.85546875" style="67" customWidth="1"/>
    <col min="15625" max="15625" width="24.140625" style="67" customWidth="1"/>
    <col min="15626" max="15626" width="18" style="67" customWidth="1"/>
    <col min="15627" max="15872" width="9.140625" style="67"/>
    <col min="15873" max="15873" width="2.28515625" style="67" customWidth="1"/>
    <col min="15874" max="15874" width="23.85546875" style="67" customWidth="1"/>
    <col min="15875" max="15880" width="3.85546875" style="67" customWidth="1"/>
    <col min="15881" max="15881" width="24.140625" style="67" customWidth="1"/>
    <col min="15882" max="15882" width="18" style="67" customWidth="1"/>
    <col min="15883" max="16128" width="9.140625" style="67"/>
    <col min="16129" max="16129" width="2.28515625" style="67" customWidth="1"/>
    <col min="16130" max="16130" width="23.85546875" style="67" customWidth="1"/>
    <col min="16131" max="16136" width="3.85546875" style="67" customWidth="1"/>
    <col min="16137" max="16137" width="24.140625" style="67" customWidth="1"/>
    <col min="16138" max="16138" width="18" style="67" customWidth="1"/>
    <col min="16139" max="16384" width="9.140625" style="67"/>
  </cols>
  <sheetData>
    <row r="1" spans="1:21">
      <c r="A1" s="64"/>
      <c r="B1" s="64"/>
      <c r="C1" s="65"/>
      <c r="D1" s="65"/>
      <c r="E1" s="65"/>
      <c r="F1" s="65"/>
      <c r="G1" s="65"/>
      <c r="H1" s="65"/>
      <c r="I1" s="65"/>
      <c r="J1" s="66"/>
    </row>
    <row r="2" spans="1:21" ht="18.75" thickBot="1">
      <c r="A2" s="68"/>
      <c r="B2" s="190" t="s">
        <v>17</v>
      </c>
      <c r="C2" s="191"/>
      <c r="D2" s="191"/>
      <c r="E2" s="191"/>
      <c r="F2" s="191"/>
      <c r="G2" s="191"/>
      <c r="H2" s="191"/>
      <c r="I2" s="191"/>
      <c r="J2" s="192"/>
    </row>
    <row r="3" spans="1:21">
      <c r="A3" s="68"/>
      <c r="B3" s="69"/>
      <c r="C3" s="70"/>
      <c r="D3" s="70"/>
      <c r="E3" s="70"/>
      <c r="F3" s="70"/>
      <c r="G3" s="70"/>
      <c r="H3" s="70"/>
      <c r="I3" s="70"/>
      <c r="J3" s="71"/>
      <c r="K3" s="72"/>
      <c r="L3" s="73"/>
      <c r="M3" s="73"/>
      <c r="N3" s="73"/>
      <c r="O3" s="73"/>
      <c r="P3" s="73"/>
      <c r="Q3" s="73"/>
      <c r="R3" s="73"/>
      <c r="S3" s="73"/>
      <c r="T3" s="74"/>
      <c r="U3" s="74"/>
    </row>
    <row r="4" spans="1:21">
      <c r="A4" s="68"/>
      <c r="B4" s="193" t="s">
        <v>18</v>
      </c>
      <c r="C4" s="194"/>
      <c r="D4" s="194"/>
      <c r="E4" s="194"/>
      <c r="F4" s="194"/>
      <c r="G4" s="194"/>
      <c r="H4" s="194"/>
      <c r="I4" s="194"/>
      <c r="J4" s="195"/>
      <c r="K4" s="72"/>
      <c r="L4" s="73"/>
      <c r="M4" s="73"/>
      <c r="N4" s="73"/>
      <c r="O4" s="73"/>
      <c r="P4" s="73"/>
      <c r="Q4" s="73"/>
      <c r="R4" s="73"/>
      <c r="S4" s="73"/>
      <c r="T4" s="74"/>
      <c r="U4" s="74"/>
    </row>
    <row r="5" spans="1:21">
      <c r="A5" s="68"/>
      <c r="B5" s="196"/>
      <c r="C5" s="197"/>
      <c r="D5" s="197"/>
      <c r="E5" s="197"/>
      <c r="F5" s="197"/>
      <c r="G5" s="197"/>
      <c r="H5" s="197"/>
      <c r="I5" s="197"/>
      <c r="J5" s="198"/>
      <c r="K5" s="72"/>
      <c r="L5" s="73"/>
      <c r="M5" s="73"/>
      <c r="N5" s="73"/>
      <c r="O5" s="73"/>
      <c r="P5" s="73"/>
      <c r="Q5" s="73"/>
      <c r="R5" s="73"/>
      <c r="S5" s="73"/>
      <c r="T5" s="74"/>
      <c r="U5" s="74"/>
    </row>
    <row r="6" spans="1:21">
      <c r="A6" s="68"/>
      <c r="B6" s="75" t="s">
        <v>19</v>
      </c>
      <c r="C6" s="76"/>
      <c r="D6" s="76"/>
      <c r="E6" s="76"/>
      <c r="F6" s="76"/>
      <c r="G6" s="76"/>
      <c r="H6" s="76"/>
      <c r="I6" s="76"/>
      <c r="J6" s="77"/>
      <c r="K6" s="72"/>
      <c r="L6" s="73"/>
      <c r="M6" s="73"/>
      <c r="N6" s="73"/>
      <c r="O6" s="73"/>
      <c r="P6" s="73"/>
      <c r="Q6" s="73"/>
      <c r="R6" s="73"/>
      <c r="S6" s="73"/>
      <c r="T6" s="74"/>
      <c r="U6" s="74"/>
    </row>
    <row r="7" spans="1:21">
      <c r="A7" s="68"/>
      <c r="B7" s="78" t="s">
        <v>42</v>
      </c>
      <c r="C7" s="79"/>
      <c r="D7" s="79"/>
      <c r="E7" s="79"/>
      <c r="F7" s="79"/>
      <c r="G7" s="79"/>
      <c r="H7" s="79"/>
      <c r="I7" s="79"/>
      <c r="J7" s="80"/>
      <c r="K7" s="72"/>
      <c r="L7" s="73"/>
      <c r="M7" s="73"/>
      <c r="N7" s="73"/>
      <c r="O7" s="73"/>
      <c r="P7" s="73"/>
      <c r="Q7" s="73"/>
      <c r="R7" s="73"/>
      <c r="S7" s="73"/>
      <c r="T7" s="74"/>
      <c r="U7" s="74"/>
    </row>
    <row r="8" spans="1:21">
      <c r="A8" s="68"/>
      <c r="B8" s="75" t="s">
        <v>20</v>
      </c>
      <c r="C8" s="76"/>
      <c r="D8" s="76"/>
      <c r="E8" s="76"/>
      <c r="F8" s="81"/>
      <c r="G8" s="81"/>
      <c r="H8" s="81"/>
      <c r="I8" s="81"/>
      <c r="J8" s="77"/>
      <c r="K8" s="72"/>
      <c r="L8" s="73"/>
      <c r="M8" s="73"/>
      <c r="N8" s="73"/>
      <c r="O8" s="73"/>
      <c r="P8" s="73"/>
      <c r="Q8" s="73"/>
      <c r="R8" s="73"/>
      <c r="S8" s="73"/>
      <c r="T8" s="74"/>
      <c r="U8" s="74"/>
    </row>
    <row r="9" spans="1:21">
      <c r="A9" s="68"/>
      <c r="B9" s="78" t="s">
        <v>77</v>
      </c>
      <c r="C9" s="82"/>
      <c r="D9" s="82"/>
      <c r="E9" s="82"/>
      <c r="F9" s="82"/>
      <c r="G9" s="82"/>
      <c r="H9" s="82"/>
      <c r="I9" s="82"/>
      <c r="J9" s="83"/>
      <c r="K9" s="72"/>
      <c r="L9" s="73"/>
      <c r="M9" s="73"/>
      <c r="N9" s="73"/>
      <c r="O9" s="73"/>
      <c r="P9" s="73"/>
      <c r="Q9" s="73"/>
      <c r="R9" s="73"/>
      <c r="S9" s="73"/>
      <c r="T9" s="74"/>
      <c r="U9" s="74"/>
    </row>
    <row r="10" spans="1:21">
      <c r="A10" s="68"/>
      <c r="B10" s="75" t="s">
        <v>21</v>
      </c>
      <c r="C10" s="84"/>
      <c r="D10" s="84"/>
      <c r="E10" s="84"/>
      <c r="F10" s="84"/>
      <c r="G10" s="84"/>
      <c r="H10" s="84"/>
      <c r="I10" s="84"/>
      <c r="J10" s="85" t="s">
        <v>22</v>
      </c>
      <c r="K10" s="72"/>
      <c r="L10" s="73"/>
      <c r="M10" s="73"/>
      <c r="N10" s="73"/>
      <c r="O10" s="73"/>
      <c r="P10" s="73"/>
      <c r="Q10" s="73"/>
      <c r="R10" s="73"/>
      <c r="S10" s="73"/>
      <c r="T10" s="74"/>
      <c r="U10" s="74"/>
    </row>
    <row r="11" spans="1:21">
      <c r="A11" s="68"/>
      <c r="B11" s="78" t="s">
        <v>43</v>
      </c>
      <c r="C11" s="79"/>
      <c r="D11" s="79"/>
      <c r="E11" s="79"/>
      <c r="F11" s="79"/>
      <c r="G11" s="79"/>
      <c r="H11" s="79"/>
      <c r="I11" s="79"/>
      <c r="J11" s="80" t="str">
        <f>[6]PLANILHA!N11</f>
        <v>MG</v>
      </c>
      <c r="K11" s="72"/>
      <c r="L11" s="73"/>
      <c r="M11" s="73"/>
      <c r="N11" s="73"/>
      <c r="O11" s="73"/>
      <c r="P11" s="73"/>
      <c r="Q11" s="73"/>
      <c r="R11" s="73"/>
      <c r="S11" s="73"/>
      <c r="T11" s="74"/>
      <c r="U11" s="74"/>
    </row>
    <row r="12" spans="1:21">
      <c r="A12" s="68"/>
      <c r="B12" s="68"/>
      <c r="C12" s="84"/>
      <c r="D12" s="84"/>
      <c r="E12" s="84"/>
      <c r="F12" s="84"/>
      <c r="G12" s="84"/>
      <c r="H12" s="84"/>
      <c r="I12" s="84"/>
      <c r="J12" s="85"/>
      <c r="K12" s="72"/>
      <c r="L12" s="73"/>
      <c r="M12" s="73"/>
      <c r="N12" s="73"/>
      <c r="O12" s="73"/>
      <c r="P12" s="73"/>
      <c r="Q12" s="73"/>
      <c r="R12" s="73"/>
      <c r="S12" s="73"/>
      <c r="T12" s="74"/>
      <c r="U12" s="74"/>
    </row>
    <row r="13" spans="1:21" ht="12.75" customHeight="1">
      <c r="A13" s="68"/>
      <c r="B13" s="199" t="s">
        <v>23</v>
      </c>
      <c r="C13" s="200"/>
      <c r="D13" s="200"/>
      <c r="E13" s="200"/>
      <c r="F13" s="200"/>
      <c r="G13" s="200"/>
      <c r="H13" s="200"/>
      <c r="I13" s="200"/>
      <c r="J13" s="201"/>
      <c r="K13" s="72"/>
      <c r="L13" s="73"/>
      <c r="M13" s="73"/>
      <c r="N13" s="73"/>
      <c r="O13" s="73"/>
      <c r="P13" s="73"/>
      <c r="Q13" s="73"/>
      <c r="R13" s="73"/>
      <c r="S13" s="73"/>
      <c r="T13" s="74"/>
      <c r="U13" s="74"/>
    </row>
    <row r="14" spans="1:21" ht="12.75" customHeight="1">
      <c r="A14" s="68"/>
      <c r="B14" s="86" t="s">
        <v>24</v>
      </c>
      <c r="C14" s="202" t="s">
        <v>25</v>
      </c>
      <c r="D14" s="203"/>
      <c r="E14" s="203"/>
      <c r="F14" s="203"/>
      <c r="G14" s="203"/>
      <c r="H14" s="204"/>
      <c r="I14" s="208" t="s">
        <v>26</v>
      </c>
      <c r="J14" s="209"/>
      <c r="K14" s="72"/>
      <c r="L14" s="73"/>
      <c r="M14" s="73"/>
      <c r="N14" s="73"/>
      <c r="O14" s="73"/>
      <c r="P14" s="73"/>
      <c r="Q14" s="73"/>
      <c r="R14" s="73"/>
      <c r="S14" s="73"/>
      <c r="T14" s="74"/>
      <c r="U14" s="74"/>
    </row>
    <row r="15" spans="1:21">
      <c r="A15" s="68"/>
      <c r="B15" s="87"/>
      <c r="C15" s="205"/>
      <c r="D15" s="206"/>
      <c r="E15" s="206"/>
      <c r="F15" s="206"/>
      <c r="G15" s="206"/>
      <c r="H15" s="207"/>
      <c r="I15" s="210"/>
      <c r="J15" s="211"/>
      <c r="K15" s="72"/>
      <c r="L15" s="73"/>
      <c r="M15" s="73"/>
      <c r="N15" s="73"/>
      <c r="O15" s="73"/>
      <c r="P15" s="88"/>
      <c r="Q15" s="73"/>
      <c r="R15" s="73"/>
      <c r="S15" s="73"/>
      <c r="T15" s="74"/>
      <c r="U15" s="74"/>
    </row>
    <row r="16" spans="1:21">
      <c r="A16" s="68"/>
      <c r="B16" s="89" t="s">
        <v>27</v>
      </c>
      <c r="C16" s="90" t="s">
        <v>28</v>
      </c>
      <c r="D16" s="214">
        <v>3.7999999999999999E-2</v>
      </c>
      <c r="E16" s="214"/>
      <c r="F16" s="91" t="s">
        <v>29</v>
      </c>
      <c r="G16" s="214">
        <v>4.6699999999999998E-2</v>
      </c>
      <c r="H16" s="215"/>
      <c r="I16" s="92" t="s">
        <v>27</v>
      </c>
      <c r="J16" s="93">
        <v>4.0500000000000001E-2</v>
      </c>
      <c r="K16" s="72"/>
      <c r="L16" s="73"/>
      <c r="M16" s="73"/>
      <c r="N16" s="73"/>
      <c r="O16" s="73"/>
      <c r="P16" s="88">
        <v>4.2000000000000003E-2</v>
      </c>
      <c r="Q16" s="88">
        <v>3.7999999999999999E-2</v>
      </c>
      <c r="R16" s="73"/>
      <c r="S16" s="73"/>
      <c r="T16" s="74"/>
      <c r="U16" s="74"/>
    </row>
    <row r="17" spans="1:21">
      <c r="A17" s="68"/>
      <c r="B17" s="94" t="s">
        <v>30</v>
      </c>
      <c r="C17" s="95" t="s">
        <v>28</v>
      </c>
      <c r="D17" s="167">
        <v>3.2000000000000002E-3</v>
      </c>
      <c r="E17" s="167"/>
      <c r="F17" s="96" t="s">
        <v>29</v>
      </c>
      <c r="G17" s="167">
        <v>7.4000000000000003E-3</v>
      </c>
      <c r="H17" s="168"/>
      <c r="I17" s="97" t="s">
        <v>30</v>
      </c>
      <c r="J17" s="93">
        <v>3.2000000000000002E-3</v>
      </c>
      <c r="K17" s="72"/>
      <c r="L17" s="73"/>
      <c r="M17" s="73"/>
      <c r="N17" s="73"/>
      <c r="O17" s="73"/>
      <c r="P17" s="88">
        <v>3.8E-3</v>
      </c>
      <c r="Q17" s="88">
        <v>3.8E-3</v>
      </c>
      <c r="R17" s="73"/>
      <c r="S17" s="73"/>
      <c r="T17" s="74"/>
      <c r="U17" s="74"/>
    </row>
    <row r="18" spans="1:21">
      <c r="A18" s="68"/>
      <c r="B18" s="94" t="s">
        <v>31</v>
      </c>
      <c r="C18" s="95" t="s">
        <v>28</v>
      </c>
      <c r="D18" s="167">
        <v>5.0000000000000001E-3</v>
      </c>
      <c r="E18" s="167"/>
      <c r="F18" s="96" t="s">
        <v>29</v>
      </c>
      <c r="G18" s="167">
        <v>9.7000000000000003E-3</v>
      </c>
      <c r="H18" s="168"/>
      <c r="I18" s="97" t="s">
        <v>31</v>
      </c>
      <c r="J18" s="93">
        <v>5.0000000000000001E-3</v>
      </c>
      <c r="K18" s="72"/>
      <c r="L18" s="73"/>
      <c r="M18" s="73"/>
      <c r="N18" s="73"/>
      <c r="O18" s="73"/>
      <c r="P18" s="88">
        <v>5.4000000000000003E-3</v>
      </c>
      <c r="Q18" s="88">
        <v>5.4000000000000003E-3</v>
      </c>
      <c r="R18" s="73"/>
      <c r="S18" s="73"/>
      <c r="T18" s="74"/>
      <c r="U18" s="74"/>
    </row>
    <row r="19" spans="1:21">
      <c r="A19" s="68"/>
      <c r="B19" s="94" t="s">
        <v>32</v>
      </c>
      <c r="C19" s="95" t="s">
        <v>28</v>
      </c>
      <c r="D19" s="167">
        <v>1.0200000000000001E-2</v>
      </c>
      <c r="E19" s="167"/>
      <c r="F19" s="96" t="s">
        <v>29</v>
      </c>
      <c r="G19" s="167">
        <v>1.21E-2</v>
      </c>
      <c r="H19" s="168"/>
      <c r="I19" s="97" t="s">
        <v>32</v>
      </c>
      <c r="J19" s="93">
        <v>1.0800000000000001E-2</v>
      </c>
      <c r="K19" s="72"/>
      <c r="L19" s="73"/>
      <c r="M19" s="73"/>
      <c r="N19" s="73"/>
      <c r="O19" s="73"/>
      <c r="P19" s="88">
        <v>1.0800000000000001E-2</v>
      </c>
      <c r="Q19" s="88">
        <v>1.0500000000000001E-2</v>
      </c>
      <c r="R19" s="73"/>
      <c r="S19" s="73"/>
      <c r="T19" s="74"/>
      <c r="U19" s="74"/>
    </row>
    <row r="20" spans="1:21">
      <c r="A20" s="68"/>
      <c r="B20" s="94" t="s">
        <v>33</v>
      </c>
      <c r="C20" s="95" t="s">
        <v>28</v>
      </c>
      <c r="D20" s="167">
        <v>6.6400000000000001E-2</v>
      </c>
      <c r="E20" s="167"/>
      <c r="F20" s="96" t="s">
        <v>29</v>
      </c>
      <c r="G20" s="167">
        <v>8.6900000000000005E-2</v>
      </c>
      <c r="H20" s="168"/>
      <c r="I20" s="97" t="s">
        <v>33</v>
      </c>
      <c r="J20" s="93">
        <v>6.6500000000000004E-2</v>
      </c>
      <c r="K20" s="72"/>
      <c r="L20" s="73"/>
      <c r="M20" s="73"/>
      <c r="N20" s="73"/>
      <c r="O20" s="73"/>
      <c r="P20" s="88">
        <v>6.8000000000000005E-2</v>
      </c>
      <c r="Q20" s="88">
        <v>6.6400000000000001E-2</v>
      </c>
      <c r="R20" s="73"/>
      <c r="S20" s="73"/>
      <c r="T20" s="74"/>
      <c r="U20" s="74"/>
    </row>
    <row r="21" spans="1:21">
      <c r="A21" s="68"/>
      <c r="B21" s="98" t="s">
        <v>34</v>
      </c>
      <c r="C21" s="95" t="s">
        <v>28</v>
      </c>
      <c r="D21" s="156">
        <v>5.6500000000000002E-2</v>
      </c>
      <c r="E21" s="156"/>
      <c r="F21" s="96" t="s">
        <v>29</v>
      </c>
      <c r="G21" s="156">
        <v>8.6499999999999994E-2</v>
      </c>
      <c r="H21" s="157"/>
      <c r="I21" s="99" t="s">
        <v>72</v>
      </c>
      <c r="J21" s="93">
        <v>8.6499999999999994E-2</v>
      </c>
      <c r="K21" s="72"/>
      <c r="L21" s="73"/>
      <c r="M21" s="73"/>
      <c r="N21" s="73"/>
      <c r="O21" s="73"/>
      <c r="P21" s="88">
        <v>8.6499999999999994E-2</v>
      </c>
      <c r="Q21" s="88">
        <v>5.6500000000000002E-2</v>
      </c>
      <c r="R21" s="73"/>
      <c r="T21" s="74"/>
      <c r="U21" s="74"/>
    </row>
    <row r="22" spans="1:21">
      <c r="A22" s="68"/>
      <c r="B22" s="100" t="s">
        <v>35</v>
      </c>
      <c r="C22" s="101"/>
      <c r="D22" s="212">
        <v>0</v>
      </c>
      <c r="E22" s="212"/>
      <c r="F22" s="102" t="s">
        <v>36</v>
      </c>
      <c r="G22" s="212">
        <v>4.4999999999999998E-2</v>
      </c>
      <c r="H22" s="213"/>
      <c r="I22" s="103" t="s">
        <v>35</v>
      </c>
      <c r="J22" s="93">
        <v>4.4999999999999998E-2</v>
      </c>
      <c r="K22" s="72"/>
      <c r="L22" s="73">
        <f>IF(OR(J22=0,J22=0.045),0,1)</f>
        <v>0</v>
      </c>
      <c r="M22" s="73"/>
      <c r="N22" s="73"/>
      <c r="O22" s="73"/>
      <c r="P22" s="88">
        <v>4.4999999999999998E-2</v>
      </c>
      <c r="Q22" s="88">
        <v>0</v>
      </c>
      <c r="R22" s="73"/>
      <c r="S22" s="73"/>
      <c r="T22" s="74"/>
      <c r="U22" s="74"/>
    </row>
    <row r="23" spans="1:21">
      <c r="A23" s="68"/>
      <c r="B23" s="187" t="s">
        <v>37</v>
      </c>
      <c r="C23" s="188"/>
      <c r="D23" s="188"/>
      <c r="E23" s="188"/>
      <c r="F23" s="188"/>
      <c r="G23" s="188"/>
      <c r="H23" s="188"/>
      <c r="I23" s="188"/>
      <c r="J23" s="189"/>
      <c r="K23" s="72"/>
      <c r="L23" s="73"/>
      <c r="M23" s="73"/>
      <c r="N23" s="73"/>
      <c r="O23" s="73"/>
      <c r="P23" s="73"/>
      <c r="Q23" s="73"/>
      <c r="R23" s="73"/>
      <c r="S23" s="73"/>
      <c r="T23" s="74"/>
      <c r="U23" s="74"/>
    </row>
    <row r="24" spans="1:21">
      <c r="A24" s="68"/>
      <c r="B24" s="89" t="s">
        <v>27</v>
      </c>
      <c r="C24" s="184" t="str">
        <f>IF(J16&gt;G16,"Incidência maior que a permitida",IF(J16&lt;D16,"Incidência menor que a permitida","ok"))</f>
        <v>ok</v>
      </c>
      <c r="D24" s="185"/>
      <c r="E24" s="185"/>
      <c r="F24" s="185"/>
      <c r="G24" s="185"/>
      <c r="H24" s="185"/>
      <c r="I24" s="185"/>
      <c r="J24" s="186"/>
      <c r="K24" s="72"/>
      <c r="L24" s="73"/>
      <c r="M24" s="73"/>
      <c r="N24" s="73"/>
      <c r="O24" s="73"/>
      <c r="P24" s="73"/>
      <c r="Q24" s="73"/>
      <c r="R24" s="73"/>
      <c r="S24" s="73"/>
      <c r="T24" s="74"/>
      <c r="U24" s="74"/>
    </row>
    <row r="25" spans="1:21">
      <c r="A25" s="68"/>
      <c r="B25" s="94" t="s">
        <v>30</v>
      </c>
      <c r="C25" s="172" t="str">
        <f>IF(J17&gt;G17,"Incidência maior que a permitida",IF(J17&lt;0,"Incidência menor que a permitida","ok"))</f>
        <v>ok</v>
      </c>
      <c r="D25" s="173"/>
      <c r="E25" s="173"/>
      <c r="F25" s="173"/>
      <c r="G25" s="173"/>
      <c r="H25" s="173"/>
      <c r="I25" s="173"/>
      <c r="J25" s="174"/>
      <c r="K25" s="72"/>
      <c r="L25" s="73" t="s">
        <v>38</v>
      </c>
      <c r="M25" s="73" t="s">
        <v>39</v>
      </c>
      <c r="N25" s="73"/>
      <c r="O25" s="73"/>
      <c r="P25" s="73"/>
      <c r="Q25" s="73"/>
      <c r="R25" s="73"/>
      <c r="S25" s="73"/>
      <c r="T25" s="74"/>
      <c r="U25" s="74"/>
    </row>
    <row r="26" spans="1:21">
      <c r="A26" s="68"/>
      <c r="B26" s="94" t="s">
        <v>31</v>
      </c>
      <c r="C26" s="172" t="str">
        <f>IF(J18&gt;G18,"Incidência maior que a permitida",IF(J18&lt;0,"Incidência menor que a permitida","ok"))</f>
        <v>ok</v>
      </c>
      <c r="D26" s="173"/>
      <c r="E26" s="173"/>
      <c r="F26" s="173"/>
      <c r="G26" s="173"/>
      <c r="H26" s="173"/>
      <c r="I26" s="173"/>
      <c r="J26" s="174"/>
      <c r="K26" s="72"/>
      <c r="L26" s="73">
        <v>0.25600000000000001</v>
      </c>
      <c r="M26" s="73">
        <v>0.30659999999999998</v>
      </c>
      <c r="N26" s="73"/>
      <c r="O26" s="73"/>
      <c r="P26" s="73"/>
      <c r="Q26" s="73"/>
      <c r="R26" s="73"/>
      <c r="S26" s="73"/>
      <c r="T26" s="74"/>
      <c r="U26" s="74"/>
    </row>
    <row r="27" spans="1:21">
      <c r="A27" s="68"/>
      <c r="B27" s="94" t="s">
        <v>32</v>
      </c>
      <c r="C27" s="172" t="str">
        <f>IF(J19&gt;G19,"Incidência maior que a permitida",IF(J19&lt;D19,"Incidência menor que a permitida","ok"))</f>
        <v>ok</v>
      </c>
      <c r="D27" s="173"/>
      <c r="E27" s="173"/>
      <c r="F27" s="173"/>
      <c r="G27" s="173"/>
      <c r="H27" s="173"/>
      <c r="I27" s="173"/>
      <c r="J27" s="174"/>
      <c r="K27" s="72"/>
      <c r="L27" s="73">
        <v>0.19600000000000001</v>
      </c>
      <c r="M27" s="73">
        <v>0.24229999999999999</v>
      </c>
      <c r="N27" s="73"/>
      <c r="O27" s="73"/>
      <c r="P27" s="73"/>
      <c r="Q27" s="73"/>
      <c r="R27" s="73"/>
      <c r="S27" s="73"/>
      <c r="T27" s="74"/>
      <c r="U27" s="74"/>
    </row>
    <row r="28" spans="1:21">
      <c r="A28" s="68"/>
      <c r="B28" s="94" t="s">
        <v>33</v>
      </c>
      <c r="C28" s="172" t="str">
        <f>IF(J20&gt;G20,"Incidência maior que a permitida",IF(J20&lt;D20,"Incidência menor que a permitida","ok"))</f>
        <v>ok</v>
      </c>
      <c r="D28" s="173"/>
      <c r="E28" s="173"/>
      <c r="F28" s="173"/>
      <c r="G28" s="173"/>
      <c r="H28" s="173"/>
      <c r="I28" s="173"/>
      <c r="J28" s="174"/>
      <c r="K28" s="72"/>
      <c r="L28" s="73"/>
      <c r="M28" s="73"/>
      <c r="N28" s="73"/>
      <c r="O28" s="73"/>
      <c r="P28" s="73"/>
      <c r="Q28" s="73"/>
      <c r="R28" s="73"/>
      <c r="S28" s="73"/>
      <c r="T28" s="74"/>
      <c r="U28" s="74"/>
    </row>
    <row r="29" spans="1:21">
      <c r="A29" s="68"/>
      <c r="B29" s="98" t="s">
        <v>34</v>
      </c>
      <c r="C29" s="178" t="str">
        <f>IF(J21&gt;G21,"Incidência maior que a permitida",IF(J21&lt;D21,"Incidência menor que a permitida","ok"))</f>
        <v>ok</v>
      </c>
      <c r="D29" s="179"/>
      <c r="E29" s="179"/>
      <c r="F29" s="179"/>
      <c r="G29" s="179"/>
      <c r="H29" s="179"/>
      <c r="I29" s="179"/>
      <c r="J29" s="180"/>
      <c r="K29" s="72"/>
      <c r="L29" s="73"/>
      <c r="M29" s="73"/>
      <c r="N29" s="73"/>
      <c r="O29" s="73"/>
      <c r="P29" s="73"/>
      <c r="Q29" s="73"/>
      <c r="R29" s="73"/>
      <c r="S29" s="73"/>
      <c r="T29" s="74"/>
      <c r="U29" s="74"/>
    </row>
    <row r="30" spans="1:21">
      <c r="A30" s="68"/>
      <c r="B30" s="100" t="s">
        <v>35</v>
      </c>
      <c r="C30" s="169" t="str">
        <f>IF(J22=D22,"ok",IF(J22=G22,"ok","Incidência não permitida"))</f>
        <v>ok</v>
      </c>
      <c r="D30" s="170"/>
      <c r="E30" s="170"/>
      <c r="F30" s="170"/>
      <c r="G30" s="170"/>
      <c r="H30" s="170"/>
      <c r="I30" s="170"/>
      <c r="J30" s="171"/>
      <c r="K30" s="72"/>
      <c r="L30" s="73"/>
      <c r="M30" s="73"/>
      <c r="N30" s="73"/>
      <c r="O30" s="73"/>
      <c r="P30" s="73"/>
      <c r="Q30" s="73"/>
      <c r="R30" s="73"/>
      <c r="S30" s="73"/>
      <c r="T30" s="74"/>
      <c r="U30" s="74"/>
    </row>
    <row r="31" spans="1:21">
      <c r="A31" s="68"/>
      <c r="B31" s="104" t="s">
        <v>40</v>
      </c>
      <c r="C31" s="181" t="s">
        <v>41</v>
      </c>
      <c r="D31" s="182"/>
      <c r="E31" s="182"/>
      <c r="F31" s="182"/>
      <c r="G31" s="182"/>
      <c r="H31" s="182"/>
      <c r="I31" s="183"/>
      <c r="J31" s="105">
        <f>ROUND(((1+J16+J17+J18)*(1+J19)*(1+J20)/(1-(J21+J22))-1),4)</f>
        <v>0.30170000000000002</v>
      </c>
      <c r="K31" s="72"/>
      <c r="L31" s="73"/>
      <c r="M31" s="73"/>
      <c r="N31" s="73"/>
      <c r="O31" s="73"/>
      <c r="P31" s="73"/>
      <c r="Q31" s="73"/>
      <c r="R31" s="73"/>
      <c r="S31" s="73"/>
      <c r="T31" s="74"/>
      <c r="U31" s="74"/>
    </row>
    <row r="32" spans="1:21">
      <c r="A32" s="68"/>
      <c r="B32" s="68"/>
      <c r="C32" s="175" t="str">
        <f>IF(J22=0.045,IF(AND(J31&gt;=L26,J31&lt;=M26),L25,M25),IF(AND(J31&gt;=L27,J31&lt;=M27),L25,M25))</f>
        <v>BDI ADMISSÍVEL</v>
      </c>
      <c r="D32" s="176"/>
      <c r="E32" s="176"/>
      <c r="F32" s="176"/>
      <c r="G32" s="176"/>
      <c r="H32" s="176"/>
      <c r="I32" s="176"/>
      <c r="J32" s="177"/>
      <c r="K32" s="72"/>
      <c r="L32" s="73"/>
      <c r="M32" s="73"/>
      <c r="N32" s="73"/>
      <c r="O32" s="73"/>
      <c r="P32" s="73"/>
      <c r="Q32" s="73"/>
      <c r="R32" s="73"/>
      <c r="S32" s="73"/>
      <c r="T32" s="74"/>
      <c r="U32" s="74"/>
    </row>
    <row r="33" spans="1:19">
      <c r="A33" s="68"/>
      <c r="B33" s="68"/>
      <c r="C33" s="84"/>
      <c r="D33" s="84"/>
      <c r="E33" s="84"/>
      <c r="F33" s="84"/>
      <c r="G33" s="84"/>
      <c r="H33" s="84"/>
      <c r="I33" s="84"/>
      <c r="J33" s="85"/>
      <c r="L33" s="73"/>
      <c r="M33" s="73"/>
      <c r="N33" s="73"/>
      <c r="O33" s="73"/>
      <c r="P33" s="73"/>
      <c r="Q33" s="73"/>
      <c r="R33" s="73"/>
      <c r="S33" s="73"/>
    </row>
    <row r="34" spans="1:19">
      <c r="A34" s="68"/>
      <c r="B34" s="68"/>
      <c r="C34" s="84"/>
      <c r="D34" s="84"/>
      <c r="E34" s="84"/>
      <c r="F34" s="84"/>
      <c r="G34" s="84"/>
      <c r="H34" s="84"/>
      <c r="I34" s="84"/>
      <c r="J34" s="85"/>
      <c r="L34" s="73"/>
      <c r="M34" s="73"/>
      <c r="N34" s="73"/>
      <c r="O34" s="73"/>
      <c r="P34" s="73"/>
      <c r="Q34" s="73"/>
      <c r="R34" s="73"/>
      <c r="S34" s="73"/>
    </row>
    <row r="35" spans="1:19">
      <c r="A35" s="68"/>
      <c r="B35" s="158" t="s">
        <v>73</v>
      </c>
      <c r="C35" s="159"/>
      <c r="D35" s="159"/>
      <c r="E35" s="159"/>
      <c r="F35" s="159"/>
      <c r="G35" s="159"/>
      <c r="H35" s="159"/>
      <c r="I35" s="159"/>
      <c r="J35" s="160"/>
    </row>
    <row r="36" spans="1:19">
      <c r="A36" s="68"/>
      <c r="B36" s="106" t="s">
        <v>74</v>
      </c>
      <c r="C36" s="161">
        <v>0.05</v>
      </c>
      <c r="D36" s="162"/>
      <c r="E36" s="162"/>
      <c r="F36" s="162"/>
      <c r="G36" s="162"/>
      <c r="H36" s="162"/>
      <c r="I36" s="162"/>
      <c r="J36" s="163"/>
    </row>
    <row r="37" spans="1:19" ht="13.5" thickBot="1">
      <c r="A37" s="68"/>
      <c r="B37" s="107" t="s">
        <v>75</v>
      </c>
      <c r="C37" s="164">
        <v>3.6499999999999998E-2</v>
      </c>
      <c r="D37" s="165"/>
      <c r="E37" s="165"/>
      <c r="F37" s="165"/>
      <c r="G37" s="165"/>
      <c r="H37" s="165"/>
      <c r="I37" s="165"/>
      <c r="J37" s="166"/>
    </row>
    <row r="38" spans="1:19">
      <c r="A38" s="68"/>
      <c r="B38" s="68"/>
      <c r="C38" s="84"/>
      <c r="D38" s="84"/>
      <c r="E38" s="84"/>
      <c r="F38" s="84"/>
      <c r="G38" s="84"/>
      <c r="H38" s="84"/>
      <c r="I38" s="84"/>
      <c r="J38" s="85"/>
    </row>
    <row r="39" spans="1:19" ht="13.5" thickBot="1">
      <c r="A39" s="68"/>
      <c r="B39" s="68"/>
      <c r="C39" s="84"/>
      <c r="D39" s="84"/>
      <c r="E39" s="84"/>
      <c r="F39" s="84"/>
      <c r="G39" s="84"/>
      <c r="H39" s="84"/>
      <c r="I39" s="84"/>
      <c r="J39" s="85"/>
    </row>
    <row r="40" spans="1:19" ht="13.5" customHeight="1" thickBot="1">
      <c r="A40" s="108"/>
      <c r="B40" s="153" t="s">
        <v>76</v>
      </c>
      <c r="C40" s="154"/>
      <c r="D40" s="154"/>
      <c r="E40" s="154"/>
      <c r="F40" s="154"/>
      <c r="G40" s="154"/>
      <c r="H40" s="154"/>
      <c r="I40" s="154"/>
      <c r="J40" s="155"/>
    </row>
    <row r="41" spans="1:19" ht="36" customHeight="1">
      <c r="B41" s="68"/>
      <c r="C41" s="84"/>
      <c r="D41" s="84"/>
      <c r="E41" s="84"/>
      <c r="F41" s="84"/>
      <c r="G41" s="84"/>
      <c r="H41" s="84"/>
      <c r="I41" s="84"/>
      <c r="J41" s="85"/>
    </row>
    <row r="42" spans="1:19">
      <c r="B42" s="68"/>
      <c r="C42" s="84"/>
      <c r="D42" s="84"/>
      <c r="E42" s="84"/>
      <c r="F42" s="84"/>
      <c r="G42" s="84"/>
      <c r="H42" s="84"/>
      <c r="I42" s="84"/>
      <c r="J42" s="85"/>
    </row>
    <row r="43" spans="1:19">
      <c r="B43" s="224" t="s">
        <v>80</v>
      </c>
      <c r="C43" s="223"/>
      <c r="D43" s="223"/>
      <c r="E43" s="223"/>
      <c r="F43" s="223"/>
      <c r="G43" s="223"/>
      <c r="H43" s="223"/>
      <c r="I43" s="223"/>
      <c r="J43" s="225"/>
    </row>
    <row r="44" spans="1:19" ht="13.5" thickBot="1">
      <c r="B44" s="227" t="s">
        <v>81</v>
      </c>
      <c r="C44" s="226"/>
      <c r="D44" s="226"/>
      <c r="E44" s="226"/>
      <c r="F44" s="226"/>
      <c r="G44" s="226"/>
      <c r="H44" s="226"/>
      <c r="I44" s="226"/>
      <c r="J44" s="228"/>
    </row>
  </sheetData>
  <mergeCells count="35">
    <mergeCell ref="B43:J43"/>
    <mergeCell ref="B44:J44"/>
    <mergeCell ref="G22:H22"/>
    <mergeCell ref="D22:E22"/>
    <mergeCell ref="D16:E16"/>
    <mergeCell ref="G16:H16"/>
    <mergeCell ref="D17:E17"/>
    <mergeCell ref="G17:H17"/>
    <mergeCell ref="D18:E18"/>
    <mergeCell ref="B2:J2"/>
    <mergeCell ref="B4:J5"/>
    <mergeCell ref="B13:J13"/>
    <mergeCell ref="C14:H15"/>
    <mergeCell ref="I14:J15"/>
    <mergeCell ref="G18:H18"/>
    <mergeCell ref="D19:E19"/>
    <mergeCell ref="G19:H19"/>
    <mergeCell ref="D20:E20"/>
    <mergeCell ref="G20:H20"/>
    <mergeCell ref="B40:J40"/>
    <mergeCell ref="D21:E21"/>
    <mergeCell ref="G21:H21"/>
    <mergeCell ref="B35:J35"/>
    <mergeCell ref="C36:J36"/>
    <mergeCell ref="C37:J37"/>
    <mergeCell ref="C30:J30"/>
    <mergeCell ref="C27:J27"/>
    <mergeCell ref="C32:J32"/>
    <mergeCell ref="C29:J29"/>
    <mergeCell ref="C31:I31"/>
    <mergeCell ref="C28:J28"/>
    <mergeCell ref="C24:J24"/>
    <mergeCell ref="C25:J25"/>
    <mergeCell ref="C26:J26"/>
    <mergeCell ref="B23:J23"/>
  </mergeCells>
  <phoneticPr fontId="32" type="noConversion"/>
  <conditionalFormatting sqref="J16:J21">
    <cfRule type="cellIs" dxfId="5" priority="6" stopIfTrue="1" operator="notBetween">
      <formula>D16</formula>
      <formula>G16</formula>
    </cfRule>
  </conditionalFormatting>
  <conditionalFormatting sqref="C24:C30">
    <cfRule type="cellIs" dxfId="4" priority="7" stopIfTrue="1" operator="notEqual">
      <formula>"ok"</formula>
    </cfRule>
  </conditionalFormatting>
  <conditionalFormatting sqref="C32">
    <cfRule type="cellIs" dxfId="3" priority="8" stopIfTrue="1" operator="equal">
      <formula>$L$25</formula>
    </cfRule>
    <cfRule type="cellIs" dxfId="2" priority="9" stopIfTrue="1" operator="notEqual">
      <formula>$L$25</formula>
    </cfRule>
  </conditionalFormatting>
  <conditionalFormatting sqref="J22">
    <cfRule type="expression" dxfId="1" priority="10" stopIfTrue="1">
      <formula>$L$22&lt;&gt;0</formula>
    </cfRule>
  </conditionalFormatting>
  <conditionalFormatting sqref="J16:J21">
    <cfRule type="cellIs" dxfId="0" priority="5" stopIfTrue="1" operator="notBetween">
      <formula>D16</formula>
      <formula>G16</formula>
    </cfRule>
  </conditionalFormatting>
  <dataValidations count="2">
    <dataValidation allowBlank="1" showInputMessage="1" showErrorMessage="1" promptTitle="Fórnula TCU Acórdão 2622/2013" prompt="Rodovias, ferrovias, obras urbanas" sqref="C31:I31 IY31:JE31 SU31:TA31 ACQ31:ACW31 AMM31:AMS31 AWI31:AWO31 BGE31:BGK31 BQA31:BQG31 BZW31:CAC31 CJS31:CJY31 CTO31:CTU31 DDK31:DDQ31 DNG31:DNM31 DXC31:DXI31 EGY31:EHE31 EQU31:ERA31 FAQ31:FAW31 FKM31:FKS31 FUI31:FUO31 GEE31:GEK31 GOA31:GOG31 GXW31:GYC31 HHS31:HHY31 HRO31:HRU31 IBK31:IBQ31 ILG31:ILM31 IVC31:IVI31 JEY31:JFE31 JOU31:JPA31 JYQ31:JYW31 KIM31:KIS31 KSI31:KSO31 LCE31:LCK31 LMA31:LMG31 LVW31:LWC31 MFS31:MFY31 MPO31:MPU31 MZK31:MZQ31 NJG31:NJM31 NTC31:NTI31 OCY31:ODE31 OMU31:ONA31 OWQ31:OWW31 PGM31:PGS31 PQI31:PQO31 QAE31:QAK31 QKA31:QKG31 QTW31:QUC31 RDS31:RDY31 RNO31:RNU31 RXK31:RXQ31 SHG31:SHM31 SRC31:SRI31 TAY31:TBE31 TKU31:TLA31 TUQ31:TUW31 UEM31:UES31 UOI31:UOO31 UYE31:UYK31 VIA31:VIG31 VRW31:VSC31 WBS31:WBY31 WLO31:WLU31 WVK31:WVQ31 C65567:I65567 IY65567:JE65567 SU65567:TA65567 ACQ65567:ACW65567 AMM65567:AMS65567 AWI65567:AWO65567 BGE65567:BGK65567 BQA65567:BQG65567 BZW65567:CAC65567 CJS65567:CJY65567 CTO65567:CTU65567 DDK65567:DDQ65567 DNG65567:DNM65567 DXC65567:DXI65567 EGY65567:EHE65567 EQU65567:ERA65567 FAQ65567:FAW65567 FKM65567:FKS65567 FUI65567:FUO65567 GEE65567:GEK65567 GOA65567:GOG65567 GXW65567:GYC65567 HHS65567:HHY65567 HRO65567:HRU65567 IBK65567:IBQ65567 ILG65567:ILM65567 IVC65567:IVI65567 JEY65567:JFE65567 JOU65567:JPA65567 JYQ65567:JYW65567 KIM65567:KIS65567 KSI65567:KSO65567 LCE65567:LCK65567 LMA65567:LMG65567 LVW65567:LWC65567 MFS65567:MFY65567 MPO65567:MPU65567 MZK65567:MZQ65567 NJG65567:NJM65567 NTC65567:NTI65567 OCY65567:ODE65567 OMU65567:ONA65567 OWQ65567:OWW65567 PGM65567:PGS65567 PQI65567:PQO65567 QAE65567:QAK65567 QKA65567:QKG65567 QTW65567:QUC65567 RDS65567:RDY65567 RNO65567:RNU65567 RXK65567:RXQ65567 SHG65567:SHM65567 SRC65567:SRI65567 TAY65567:TBE65567 TKU65567:TLA65567 TUQ65567:TUW65567 UEM65567:UES65567 UOI65567:UOO65567 UYE65567:UYK65567 VIA65567:VIG65567 VRW65567:VSC65567 WBS65567:WBY65567 WLO65567:WLU65567 WVK65567:WVQ65567 C131103:I131103 IY131103:JE131103 SU131103:TA131103 ACQ131103:ACW131103 AMM131103:AMS131103 AWI131103:AWO131103 BGE131103:BGK131103 BQA131103:BQG131103 BZW131103:CAC131103 CJS131103:CJY131103 CTO131103:CTU131103 DDK131103:DDQ131103 DNG131103:DNM131103 DXC131103:DXI131103 EGY131103:EHE131103 EQU131103:ERA131103 FAQ131103:FAW131103 FKM131103:FKS131103 FUI131103:FUO131103 GEE131103:GEK131103 GOA131103:GOG131103 GXW131103:GYC131103 HHS131103:HHY131103 HRO131103:HRU131103 IBK131103:IBQ131103 ILG131103:ILM131103 IVC131103:IVI131103 JEY131103:JFE131103 JOU131103:JPA131103 JYQ131103:JYW131103 KIM131103:KIS131103 KSI131103:KSO131103 LCE131103:LCK131103 LMA131103:LMG131103 LVW131103:LWC131103 MFS131103:MFY131103 MPO131103:MPU131103 MZK131103:MZQ131103 NJG131103:NJM131103 NTC131103:NTI131103 OCY131103:ODE131103 OMU131103:ONA131103 OWQ131103:OWW131103 PGM131103:PGS131103 PQI131103:PQO131103 QAE131103:QAK131103 QKA131103:QKG131103 QTW131103:QUC131103 RDS131103:RDY131103 RNO131103:RNU131103 RXK131103:RXQ131103 SHG131103:SHM131103 SRC131103:SRI131103 TAY131103:TBE131103 TKU131103:TLA131103 TUQ131103:TUW131103 UEM131103:UES131103 UOI131103:UOO131103 UYE131103:UYK131103 VIA131103:VIG131103 VRW131103:VSC131103 WBS131103:WBY131103 WLO131103:WLU131103 WVK131103:WVQ131103 C196639:I196639 IY196639:JE196639 SU196639:TA196639 ACQ196639:ACW196639 AMM196639:AMS196639 AWI196639:AWO196639 BGE196639:BGK196639 BQA196639:BQG196639 BZW196639:CAC196639 CJS196639:CJY196639 CTO196639:CTU196639 DDK196639:DDQ196639 DNG196639:DNM196639 DXC196639:DXI196639 EGY196639:EHE196639 EQU196639:ERA196639 FAQ196639:FAW196639 FKM196639:FKS196639 FUI196639:FUO196639 GEE196639:GEK196639 GOA196639:GOG196639 GXW196639:GYC196639 HHS196639:HHY196639 HRO196639:HRU196639 IBK196639:IBQ196639 ILG196639:ILM196639 IVC196639:IVI196639 JEY196639:JFE196639 JOU196639:JPA196639 JYQ196639:JYW196639 KIM196639:KIS196639 KSI196639:KSO196639 LCE196639:LCK196639 LMA196639:LMG196639 LVW196639:LWC196639 MFS196639:MFY196639 MPO196639:MPU196639 MZK196639:MZQ196639 NJG196639:NJM196639 NTC196639:NTI196639 OCY196639:ODE196639 OMU196639:ONA196639 OWQ196639:OWW196639 PGM196639:PGS196639 PQI196639:PQO196639 QAE196639:QAK196639 QKA196639:QKG196639 QTW196639:QUC196639 RDS196639:RDY196639 RNO196639:RNU196639 RXK196639:RXQ196639 SHG196639:SHM196639 SRC196639:SRI196639 TAY196639:TBE196639 TKU196639:TLA196639 TUQ196639:TUW196639 UEM196639:UES196639 UOI196639:UOO196639 UYE196639:UYK196639 VIA196639:VIG196639 VRW196639:VSC196639 WBS196639:WBY196639 WLO196639:WLU196639 WVK196639:WVQ196639 C262175:I262175 IY262175:JE262175 SU262175:TA262175 ACQ262175:ACW262175 AMM262175:AMS262175 AWI262175:AWO262175 BGE262175:BGK262175 BQA262175:BQG262175 BZW262175:CAC262175 CJS262175:CJY262175 CTO262175:CTU262175 DDK262175:DDQ262175 DNG262175:DNM262175 DXC262175:DXI262175 EGY262175:EHE262175 EQU262175:ERA262175 FAQ262175:FAW262175 FKM262175:FKS262175 FUI262175:FUO262175 GEE262175:GEK262175 GOA262175:GOG262175 GXW262175:GYC262175 HHS262175:HHY262175 HRO262175:HRU262175 IBK262175:IBQ262175 ILG262175:ILM262175 IVC262175:IVI262175 JEY262175:JFE262175 JOU262175:JPA262175 JYQ262175:JYW262175 KIM262175:KIS262175 KSI262175:KSO262175 LCE262175:LCK262175 LMA262175:LMG262175 LVW262175:LWC262175 MFS262175:MFY262175 MPO262175:MPU262175 MZK262175:MZQ262175 NJG262175:NJM262175 NTC262175:NTI262175 OCY262175:ODE262175 OMU262175:ONA262175 OWQ262175:OWW262175 PGM262175:PGS262175 PQI262175:PQO262175 QAE262175:QAK262175 QKA262175:QKG262175 QTW262175:QUC262175 RDS262175:RDY262175 RNO262175:RNU262175 RXK262175:RXQ262175 SHG262175:SHM262175 SRC262175:SRI262175 TAY262175:TBE262175 TKU262175:TLA262175 TUQ262175:TUW262175 UEM262175:UES262175 UOI262175:UOO262175 UYE262175:UYK262175 VIA262175:VIG262175 VRW262175:VSC262175 WBS262175:WBY262175 WLO262175:WLU262175 WVK262175:WVQ262175 C327711:I327711 IY327711:JE327711 SU327711:TA327711 ACQ327711:ACW327711 AMM327711:AMS327711 AWI327711:AWO327711 BGE327711:BGK327711 BQA327711:BQG327711 BZW327711:CAC327711 CJS327711:CJY327711 CTO327711:CTU327711 DDK327711:DDQ327711 DNG327711:DNM327711 DXC327711:DXI327711 EGY327711:EHE327711 EQU327711:ERA327711 FAQ327711:FAW327711 FKM327711:FKS327711 FUI327711:FUO327711 GEE327711:GEK327711 GOA327711:GOG327711 GXW327711:GYC327711 HHS327711:HHY327711 HRO327711:HRU327711 IBK327711:IBQ327711 ILG327711:ILM327711 IVC327711:IVI327711 JEY327711:JFE327711 JOU327711:JPA327711 JYQ327711:JYW327711 KIM327711:KIS327711 KSI327711:KSO327711 LCE327711:LCK327711 LMA327711:LMG327711 LVW327711:LWC327711 MFS327711:MFY327711 MPO327711:MPU327711 MZK327711:MZQ327711 NJG327711:NJM327711 NTC327711:NTI327711 OCY327711:ODE327711 OMU327711:ONA327711 OWQ327711:OWW327711 PGM327711:PGS327711 PQI327711:PQO327711 QAE327711:QAK327711 QKA327711:QKG327711 QTW327711:QUC327711 RDS327711:RDY327711 RNO327711:RNU327711 RXK327711:RXQ327711 SHG327711:SHM327711 SRC327711:SRI327711 TAY327711:TBE327711 TKU327711:TLA327711 TUQ327711:TUW327711 UEM327711:UES327711 UOI327711:UOO327711 UYE327711:UYK327711 VIA327711:VIG327711 VRW327711:VSC327711 WBS327711:WBY327711 WLO327711:WLU327711 WVK327711:WVQ327711 C393247:I393247 IY393247:JE393247 SU393247:TA393247 ACQ393247:ACW393247 AMM393247:AMS393247 AWI393247:AWO393247 BGE393247:BGK393247 BQA393247:BQG393247 BZW393247:CAC393247 CJS393247:CJY393247 CTO393247:CTU393247 DDK393247:DDQ393247 DNG393247:DNM393247 DXC393247:DXI393247 EGY393247:EHE393247 EQU393247:ERA393247 FAQ393247:FAW393247 FKM393247:FKS393247 FUI393247:FUO393247 GEE393247:GEK393247 GOA393247:GOG393247 GXW393247:GYC393247 HHS393247:HHY393247 HRO393247:HRU393247 IBK393247:IBQ393247 ILG393247:ILM393247 IVC393247:IVI393247 JEY393247:JFE393247 JOU393247:JPA393247 JYQ393247:JYW393247 KIM393247:KIS393247 KSI393247:KSO393247 LCE393247:LCK393247 LMA393247:LMG393247 LVW393247:LWC393247 MFS393247:MFY393247 MPO393247:MPU393247 MZK393247:MZQ393247 NJG393247:NJM393247 NTC393247:NTI393247 OCY393247:ODE393247 OMU393247:ONA393247 OWQ393247:OWW393247 PGM393247:PGS393247 PQI393247:PQO393247 QAE393247:QAK393247 QKA393247:QKG393247 QTW393247:QUC393247 RDS393247:RDY393247 RNO393247:RNU393247 RXK393247:RXQ393247 SHG393247:SHM393247 SRC393247:SRI393247 TAY393247:TBE393247 TKU393247:TLA393247 TUQ393247:TUW393247 UEM393247:UES393247 UOI393247:UOO393247 UYE393247:UYK393247 VIA393247:VIG393247 VRW393247:VSC393247 WBS393247:WBY393247 WLO393247:WLU393247 WVK393247:WVQ393247 C458783:I458783 IY458783:JE458783 SU458783:TA458783 ACQ458783:ACW458783 AMM458783:AMS458783 AWI458783:AWO458783 BGE458783:BGK458783 BQA458783:BQG458783 BZW458783:CAC458783 CJS458783:CJY458783 CTO458783:CTU458783 DDK458783:DDQ458783 DNG458783:DNM458783 DXC458783:DXI458783 EGY458783:EHE458783 EQU458783:ERA458783 FAQ458783:FAW458783 FKM458783:FKS458783 FUI458783:FUO458783 GEE458783:GEK458783 GOA458783:GOG458783 GXW458783:GYC458783 HHS458783:HHY458783 HRO458783:HRU458783 IBK458783:IBQ458783 ILG458783:ILM458783 IVC458783:IVI458783 JEY458783:JFE458783 JOU458783:JPA458783 JYQ458783:JYW458783 KIM458783:KIS458783 KSI458783:KSO458783 LCE458783:LCK458783 LMA458783:LMG458783 LVW458783:LWC458783 MFS458783:MFY458783 MPO458783:MPU458783 MZK458783:MZQ458783 NJG458783:NJM458783 NTC458783:NTI458783 OCY458783:ODE458783 OMU458783:ONA458783 OWQ458783:OWW458783 PGM458783:PGS458783 PQI458783:PQO458783 QAE458783:QAK458783 QKA458783:QKG458783 QTW458783:QUC458783 RDS458783:RDY458783 RNO458783:RNU458783 RXK458783:RXQ458783 SHG458783:SHM458783 SRC458783:SRI458783 TAY458783:TBE458783 TKU458783:TLA458783 TUQ458783:TUW458783 UEM458783:UES458783 UOI458783:UOO458783 UYE458783:UYK458783 VIA458783:VIG458783 VRW458783:VSC458783 WBS458783:WBY458783 WLO458783:WLU458783 WVK458783:WVQ458783 C524319:I524319 IY524319:JE524319 SU524319:TA524319 ACQ524319:ACW524319 AMM524319:AMS524319 AWI524319:AWO524319 BGE524319:BGK524319 BQA524319:BQG524319 BZW524319:CAC524319 CJS524319:CJY524319 CTO524319:CTU524319 DDK524319:DDQ524319 DNG524319:DNM524319 DXC524319:DXI524319 EGY524319:EHE524319 EQU524319:ERA524319 FAQ524319:FAW524319 FKM524319:FKS524319 FUI524319:FUO524319 GEE524319:GEK524319 GOA524319:GOG524319 GXW524319:GYC524319 HHS524319:HHY524319 HRO524319:HRU524319 IBK524319:IBQ524319 ILG524319:ILM524319 IVC524319:IVI524319 JEY524319:JFE524319 JOU524319:JPA524319 JYQ524319:JYW524319 KIM524319:KIS524319 KSI524319:KSO524319 LCE524319:LCK524319 LMA524319:LMG524319 LVW524319:LWC524319 MFS524319:MFY524319 MPO524319:MPU524319 MZK524319:MZQ524319 NJG524319:NJM524319 NTC524319:NTI524319 OCY524319:ODE524319 OMU524319:ONA524319 OWQ524319:OWW524319 PGM524319:PGS524319 PQI524319:PQO524319 QAE524319:QAK524319 QKA524319:QKG524319 QTW524319:QUC524319 RDS524319:RDY524319 RNO524319:RNU524319 RXK524319:RXQ524319 SHG524319:SHM524319 SRC524319:SRI524319 TAY524319:TBE524319 TKU524319:TLA524319 TUQ524319:TUW524319 UEM524319:UES524319 UOI524319:UOO524319 UYE524319:UYK524319 VIA524319:VIG524319 VRW524319:VSC524319 WBS524319:WBY524319 WLO524319:WLU524319 WVK524319:WVQ524319 C589855:I589855 IY589855:JE589855 SU589855:TA589855 ACQ589855:ACW589855 AMM589855:AMS589855 AWI589855:AWO589855 BGE589855:BGK589855 BQA589855:BQG589855 BZW589855:CAC589855 CJS589855:CJY589855 CTO589855:CTU589855 DDK589855:DDQ589855 DNG589855:DNM589855 DXC589855:DXI589855 EGY589855:EHE589855 EQU589855:ERA589855 FAQ589855:FAW589855 FKM589855:FKS589855 FUI589855:FUO589855 GEE589855:GEK589855 GOA589855:GOG589855 GXW589855:GYC589855 HHS589855:HHY589855 HRO589855:HRU589855 IBK589855:IBQ589855 ILG589855:ILM589855 IVC589855:IVI589855 JEY589855:JFE589855 JOU589855:JPA589855 JYQ589855:JYW589855 KIM589855:KIS589855 KSI589855:KSO589855 LCE589855:LCK589855 LMA589855:LMG589855 LVW589855:LWC589855 MFS589855:MFY589855 MPO589855:MPU589855 MZK589855:MZQ589855 NJG589855:NJM589855 NTC589855:NTI589855 OCY589855:ODE589855 OMU589855:ONA589855 OWQ589855:OWW589855 PGM589855:PGS589855 PQI589855:PQO589855 QAE589855:QAK589855 QKA589855:QKG589855 QTW589855:QUC589855 RDS589855:RDY589855 RNO589855:RNU589855 RXK589855:RXQ589855 SHG589855:SHM589855 SRC589855:SRI589855 TAY589855:TBE589855 TKU589855:TLA589855 TUQ589855:TUW589855 UEM589855:UES589855 UOI589855:UOO589855 UYE589855:UYK589855 VIA589855:VIG589855 VRW589855:VSC589855 WBS589855:WBY589855 WLO589855:WLU589855 WVK589855:WVQ589855 C655391:I655391 IY655391:JE655391 SU655391:TA655391 ACQ655391:ACW655391 AMM655391:AMS655391 AWI655391:AWO655391 BGE655391:BGK655391 BQA655391:BQG655391 BZW655391:CAC655391 CJS655391:CJY655391 CTO655391:CTU655391 DDK655391:DDQ655391 DNG655391:DNM655391 DXC655391:DXI655391 EGY655391:EHE655391 EQU655391:ERA655391 FAQ655391:FAW655391 FKM655391:FKS655391 FUI655391:FUO655391 GEE655391:GEK655391 GOA655391:GOG655391 GXW655391:GYC655391 HHS655391:HHY655391 HRO655391:HRU655391 IBK655391:IBQ655391 ILG655391:ILM655391 IVC655391:IVI655391 JEY655391:JFE655391 JOU655391:JPA655391 JYQ655391:JYW655391 KIM655391:KIS655391 KSI655391:KSO655391 LCE655391:LCK655391 LMA655391:LMG655391 LVW655391:LWC655391 MFS655391:MFY655391 MPO655391:MPU655391 MZK655391:MZQ655391 NJG655391:NJM655391 NTC655391:NTI655391 OCY655391:ODE655391 OMU655391:ONA655391 OWQ655391:OWW655391 PGM655391:PGS655391 PQI655391:PQO655391 QAE655391:QAK655391 QKA655391:QKG655391 QTW655391:QUC655391 RDS655391:RDY655391 RNO655391:RNU655391 RXK655391:RXQ655391 SHG655391:SHM655391 SRC655391:SRI655391 TAY655391:TBE655391 TKU655391:TLA655391 TUQ655391:TUW655391 UEM655391:UES655391 UOI655391:UOO655391 UYE655391:UYK655391 VIA655391:VIG655391 VRW655391:VSC655391 WBS655391:WBY655391 WLO655391:WLU655391 WVK655391:WVQ655391 C720927:I720927 IY720927:JE720927 SU720927:TA720927 ACQ720927:ACW720927 AMM720927:AMS720927 AWI720927:AWO720927 BGE720927:BGK720927 BQA720927:BQG720927 BZW720927:CAC720927 CJS720927:CJY720927 CTO720927:CTU720927 DDK720927:DDQ720927 DNG720927:DNM720927 DXC720927:DXI720927 EGY720927:EHE720927 EQU720927:ERA720927 FAQ720927:FAW720927 FKM720927:FKS720927 FUI720927:FUO720927 GEE720927:GEK720927 GOA720927:GOG720927 GXW720927:GYC720927 HHS720927:HHY720927 HRO720927:HRU720927 IBK720927:IBQ720927 ILG720927:ILM720927 IVC720927:IVI720927 JEY720927:JFE720927 JOU720927:JPA720927 JYQ720927:JYW720927 KIM720927:KIS720927 KSI720927:KSO720927 LCE720927:LCK720927 LMA720927:LMG720927 LVW720927:LWC720927 MFS720927:MFY720927 MPO720927:MPU720927 MZK720927:MZQ720927 NJG720927:NJM720927 NTC720927:NTI720927 OCY720927:ODE720927 OMU720927:ONA720927 OWQ720927:OWW720927 PGM720927:PGS720927 PQI720927:PQO720927 QAE720927:QAK720927 QKA720927:QKG720927 QTW720927:QUC720927 RDS720927:RDY720927 RNO720927:RNU720927 RXK720927:RXQ720927 SHG720927:SHM720927 SRC720927:SRI720927 TAY720927:TBE720927 TKU720927:TLA720927 TUQ720927:TUW720927 UEM720927:UES720927 UOI720927:UOO720927 UYE720927:UYK720927 VIA720927:VIG720927 VRW720927:VSC720927 WBS720927:WBY720927 WLO720927:WLU720927 WVK720927:WVQ720927 C786463:I786463 IY786463:JE786463 SU786463:TA786463 ACQ786463:ACW786463 AMM786463:AMS786463 AWI786463:AWO786463 BGE786463:BGK786463 BQA786463:BQG786463 BZW786463:CAC786463 CJS786463:CJY786463 CTO786463:CTU786463 DDK786463:DDQ786463 DNG786463:DNM786463 DXC786463:DXI786463 EGY786463:EHE786463 EQU786463:ERA786463 FAQ786463:FAW786463 FKM786463:FKS786463 FUI786463:FUO786463 GEE786463:GEK786463 GOA786463:GOG786463 GXW786463:GYC786463 HHS786463:HHY786463 HRO786463:HRU786463 IBK786463:IBQ786463 ILG786463:ILM786463 IVC786463:IVI786463 JEY786463:JFE786463 JOU786463:JPA786463 JYQ786463:JYW786463 KIM786463:KIS786463 KSI786463:KSO786463 LCE786463:LCK786463 LMA786463:LMG786463 LVW786463:LWC786463 MFS786463:MFY786463 MPO786463:MPU786463 MZK786463:MZQ786463 NJG786463:NJM786463 NTC786463:NTI786463 OCY786463:ODE786463 OMU786463:ONA786463 OWQ786463:OWW786463 PGM786463:PGS786463 PQI786463:PQO786463 QAE786463:QAK786463 QKA786463:QKG786463 QTW786463:QUC786463 RDS786463:RDY786463 RNO786463:RNU786463 RXK786463:RXQ786463 SHG786463:SHM786463 SRC786463:SRI786463 TAY786463:TBE786463 TKU786463:TLA786463 TUQ786463:TUW786463 UEM786463:UES786463 UOI786463:UOO786463 UYE786463:UYK786463 VIA786463:VIG786463 VRW786463:VSC786463 WBS786463:WBY786463 WLO786463:WLU786463 WVK786463:WVQ786463 C851999:I851999 IY851999:JE851999 SU851999:TA851999 ACQ851999:ACW851999 AMM851999:AMS851999 AWI851999:AWO851999 BGE851999:BGK851999 BQA851999:BQG851999 BZW851999:CAC851999 CJS851999:CJY851999 CTO851999:CTU851999 DDK851999:DDQ851999 DNG851999:DNM851999 DXC851999:DXI851999 EGY851999:EHE851999 EQU851999:ERA851999 FAQ851999:FAW851999 FKM851999:FKS851999 FUI851999:FUO851999 GEE851999:GEK851999 GOA851999:GOG851999 GXW851999:GYC851999 HHS851999:HHY851999 HRO851999:HRU851999 IBK851999:IBQ851999 ILG851999:ILM851999 IVC851999:IVI851999 JEY851999:JFE851999 JOU851999:JPA851999 JYQ851999:JYW851999 KIM851999:KIS851999 KSI851999:KSO851999 LCE851999:LCK851999 LMA851999:LMG851999 LVW851999:LWC851999 MFS851999:MFY851999 MPO851999:MPU851999 MZK851999:MZQ851999 NJG851999:NJM851999 NTC851999:NTI851999 OCY851999:ODE851999 OMU851999:ONA851999 OWQ851999:OWW851999 PGM851999:PGS851999 PQI851999:PQO851999 QAE851999:QAK851999 QKA851999:QKG851999 QTW851999:QUC851999 RDS851999:RDY851999 RNO851999:RNU851999 RXK851999:RXQ851999 SHG851999:SHM851999 SRC851999:SRI851999 TAY851999:TBE851999 TKU851999:TLA851999 TUQ851999:TUW851999 UEM851999:UES851999 UOI851999:UOO851999 UYE851999:UYK851999 VIA851999:VIG851999 VRW851999:VSC851999 WBS851999:WBY851999 WLO851999:WLU851999 WVK851999:WVQ851999 C917535:I917535 IY917535:JE917535 SU917535:TA917535 ACQ917535:ACW917535 AMM917535:AMS917535 AWI917535:AWO917535 BGE917535:BGK917535 BQA917535:BQG917535 BZW917535:CAC917535 CJS917535:CJY917535 CTO917535:CTU917535 DDK917535:DDQ917535 DNG917535:DNM917535 DXC917535:DXI917535 EGY917535:EHE917535 EQU917535:ERA917535 FAQ917535:FAW917535 FKM917535:FKS917535 FUI917535:FUO917535 GEE917535:GEK917535 GOA917535:GOG917535 GXW917535:GYC917535 HHS917535:HHY917535 HRO917535:HRU917535 IBK917535:IBQ917535 ILG917535:ILM917535 IVC917535:IVI917535 JEY917535:JFE917535 JOU917535:JPA917535 JYQ917535:JYW917535 KIM917535:KIS917535 KSI917535:KSO917535 LCE917535:LCK917535 LMA917535:LMG917535 LVW917535:LWC917535 MFS917535:MFY917535 MPO917535:MPU917535 MZK917535:MZQ917535 NJG917535:NJM917535 NTC917535:NTI917535 OCY917535:ODE917535 OMU917535:ONA917535 OWQ917535:OWW917535 PGM917535:PGS917535 PQI917535:PQO917535 QAE917535:QAK917535 QKA917535:QKG917535 QTW917535:QUC917535 RDS917535:RDY917535 RNO917535:RNU917535 RXK917535:RXQ917535 SHG917535:SHM917535 SRC917535:SRI917535 TAY917535:TBE917535 TKU917535:TLA917535 TUQ917535:TUW917535 UEM917535:UES917535 UOI917535:UOO917535 UYE917535:UYK917535 VIA917535:VIG917535 VRW917535:VSC917535 WBS917535:WBY917535 WLO917535:WLU917535 WVK917535:WVQ917535 C983071:I983071 IY983071:JE983071 SU983071:TA983071 ACQ983071:ACW983071 AMM983071:AMS983071 AWI983071:AWO983071 BGE983071:BGK983071 BQA983071:BQG983071 BZW983071:CAC983071 CJS983071:CJY983071 CTO983071:CTU983071 DDK983071:DDQ983071 DNG983071:DNM983071 DXC983071:DXI983071 EGY983071:EHE983071 EQU983071:ERA983071 FAQ983071:FAW983071 FKM983071:FKS983071 FUI983071:FUO983071 GEE983071:GEK983071 GOA983071:GOG983071 GXW983071:GYC983071 HHS983071:HHY983071 HRO983071:HRU983071 IBK983071:IBQ983071 ILG983071:ILM983071 IVC983071:IVI983071 JEY983071:JFE983071 JOU983071:JPA983071 JYQ983071:JYW983071 KIM983071:KIS983071 KSI983071:KSO983071 LCE983071:LCK983071 LMA983071:LMG983071 LVW983071:LWC983071 MFS983071:MFY983071 MPO983071:MPU983071 MZK983071:MZQ983071 NJG983071:NJM983071 NTC983071:NTI983071 OCY983071:ODE983071 OMU983071:ONA983071 OWQ983071:OWW983071 PGM983071:PGS983071 PQI983071:PQO983071 QAE983071:QAK983071 QKA983071:QKG983071 QTW983071:QUC983071 RDS983071:RDY983071 RNO983071:RNU983071 RXK983071:RXQ983071 SHG983071:SHM983071 SRC983071:SRI983071 TAY983071:TBE983071 TKU983071:TLA983071 TUQ983071:TUW983071 UEM983071:UES983071 UOI983071:UOO983071 UYE983071:UYK983071 VIA983071:VIG983071 VRW983071:VSC983071 WBS983071:WBY983071 WLO983071:WLU983071 WVK983071:WVQ983071"/>
    <dataValidation allowBlank="1" showInputMessage="1" showErrorMessage="1" promptTitle="Encargos sociais" prompt="Para encargos sociais desonerados usar 4,5%." sqref="J22 JF22 TB22 ACX22 AMT22 AWP22 BGL22 BQH22 CAD22 CJZ22 CTV22 DDR22 DNN22 DXJ22 EHF22 ERB22 FAX22 FKT22 FUP22 GEL22 GOH22 GYD22 HHZ22 HRV22 IBR22 ILN22 IVJ22 JFF22 JPB22 JYX22 KIT22 KSP22 LCL22 LMH22 LWD22 MFZ22 MPV22 MZR22 NJN22 NTJ22 ODF22 ONB22 OWX22 PGT22 PQP22 QAL22 QKH22 QUD22 RDZ22 RNV22 RXR22 SHN22 SRJ22 TBF22 TLB22 TUX22 UET22 UOP22 UYL22 VIH22 VSD22 WBZ22 WLV22 WVR22 J65558 JF65558 TB65558 ACX65558 AMT65558 AWP65558 BGL65558 BQH65558 CAD65558 CJZ65558 CTV65558 DDR65558 DNN65558 DXJ65558 EHF65558 ERB65558 FAX65558 FKT65558 FUP65558 GEL65558 GOH65558 GYD65558 HHZ65558 HRV65558 IBR65558 ILN65558 IVJ65558 JFF65558 JPB65558 JYX65558 KIT65558 KSP65558 LCL65558 LMH65558 LWD65558 MFZ65558 MPV65558 MZR65558 NJN65558 NTJ65558 ODF65558 ONB65558 OWX65558 PGT65558 PQP65558 QAL65558 QKH65558 QUD65558 RDZ65558 RNV65558 RXR65558 SHN65558 SRJ65558 TBF65558 TLB65558 TUX65558 UET65558 UOP65558 UYL65558 VIH65558 VSD65558 WBZ65558 WLV65558 WVR65558 J131094 JF131094 TB131094 ACX131094 AMT131094 AWP131094 BGL131094 BQH131094 CAD131094 CJZ131094 CTV131094 DDR131094 DNN131094 DXJ131094 EHF131094 ERB131094 FAX131094 FKT131094 FUP131094 GEL131094 GOH131094 GYD131094 HHZ131094 HRV131094 IBR131094 ILN131094 IVJ131094 JFF131094 JPB131094 JYX131094 KIT131094 KSP131094 LCL131094 LMH131094 LWD131094 MFZ131094 MPV131094 MZR131094 NJN131094 NTJ131094 ODF131094 ONB131094 OWX131094 PGT131094 PQP131094 QAL131094 QKH131094 QUD131094 RDZ131094 RNV131094 RXR131094 SHN131094 SRJ131094 TBF131094 TLB131094 TUX131094 UET131094 UOP131094 UYL131094 VIH131094 VSD131094 WBZ131094 WLV131094 WVR131094 J196630 JF196630 TB196630 ACX196630 AMT196630 AWP196630 BGL196630 BQH196630 CAD196630 CJZ196630 CTV196630 DDR196630 DNN196630 DXJ196630 EHF196630 ERB196630 FAX196630 FKT196630 FUP196630 GEL196630 GOH196630 GYD196630 HHZ196630 HRV196630 IBR196630 ILN196630 IVJ196630 JFF196630 JPB196630 JYX196630 KIT196630 KSP196630 LCL196630 LMH196630 LWD196630 MFZ196630 MPV196630 MZR196630 NJN196630 NTJ196630 ODF196630 ONB196630 OWX196630 PGT196630 PQP196630 QAL196630 QKH196630 QUD196630 RDZ196630 RNV196630 RXR196630 SHN196630 SRJ196630 TBF196630 TLB196630 TUX196630 UET196630 UOP196630 UYL196630 VIH196630 VSD196630 WBZ196630 WLV196630 WVR196630 J262166 JF262166 TB262166 ACX262166 AMT262166 AWP262166 BGL262166 BQH262166 CAD262166 CJZ262166 CTV262166 DDR262166 DNN262166 DXJ262166 EHF262166 ERB262166 FAX262166 FKT262166 FUP262166 GEL262166 GOH262166 GYD262166 HHZ262166 HRV262166 IBR262166 ILN262166 IVJ262166 JFF262166 JPB262166 JYX262166 KIT262166 KSP262166 LCL262166 LMH262166 LWD262166 MFZ262166 MPV262166 MZR262166 NJN262166 NTJ262166 ODF262166 ONB262166 OWX262166 PGT262166 PQP262166 QAL262166 QKH262166 QUD262166 RDZ262166 RNV262166 RXR262166 SHN262166 SRJ262166 TBF262166 TLB262166 TUX262166 UET262166 UOP262166 UYL262166 VIH262166 VSD262166 WBZ262166 WLV262166 WVR262166 J327702 JF327702 TB327702 ACX327702 AMT327702 AWP327702 BGL327702 BQH327702 CAD327702 CJZ327702 CTV327702 DDR327702 DNN327702 DXJ327702 EHF327702 ERB327702 FAX327702 FKT327702 FUP327702 GEL327702 GOH327702 GYD327702 HHZ327702 HRV327702 IBR327702 ILN327702 IVJ327702 JFF327702 JPB327702 JYX327702 KIT327702 KSP327702 LCL327702 LMH327702 LWD327702 MFZ327702 MPV327702 MZR327702 NJN327702 NTJ327702 ODF327702 ONB327702 OWX327702 PGT327702 PQP327702 QAL327702 QKH327702 QUD327702 RDZ327702 RNV327702 RXR327702 SHN327702 SRJ327702 TBF327702 TLB327702 TUX327702 UET327702 UOP327702 UYL327702 VIH327702 VSD327702 WBZ327702 WLV327702 WVR327702 J393238 JF393238 TB393238 ACX393238 AMT393238 AWP393238 BGL393238 BQH393238 CAD393238 CJZ393238 CTV393238 DDR393238 DNN393238 DXJ393238 EHF393238 ERB393238 FAX393238 FKT393238 FUP393238 GEL393238 GOH393238 GYD393238 HHZ393238 HRV393238 IBR393238 ILN393238 IVJ393238 JFF393238 JPB393238 JYX393238 KIT393238 KSP393238 LCL393238 LMH393238 LWD393238 MFZ393238 MPV393238 MZR393238 NJN393238 NTJ393238 ODF393238 ONB393238 OWX393238 PGT393238 PQP393238 QAL393238 QKH393238 QUD393238 RDZ393238 RNV393238 RXR393238 SHN393238 SRJ393238 TBF393238 TLB393238 TUX393238 UET393238 UOP393238 UYL393238 VIH393238 VSD393238 WBZ393238 WLV393238 WVR393238 J458774 JF458774 TB458774 ACX458774 AMT458774 AWP458774 BGL458774 BQH458774 CAD458774 CJZ458774 CTV458774 DDR458774 DNN458774 DXJ458774 EHF458774 ERB458774 FAX458774 FKT458774 FUP458774 GEL458774 GOH458774 GYD458774 HHZ458774 HRV458774 IBR458774 ILN458774 IVJ458774 JFF458774 JPB458774 JYX458774 KIT458774 KSP458774 LCL458774 LMH458774 LWD458774 MFZ458774 MPV458774 MZR458774 NJN458774 NTJ458774 ODF458774 ONB458774 OWX458774 PGT458774 PQP458774 QAL458774 QKH458774 QUD458774 RDZ458774 RNV458774 RXR458774 SHN458774 SRJ458774 TBF458774 TLB458774 TUX458774 UET458774 UOP458774 UYL458774 VIH458774 VSD458774 WBZ458774 WLV458774 WVR458774 J524310 JF524310 TB524310 ACX524310 AMT524310 AWP524310 BGL524310 BQH524310 CAD524310 CJZ524310 CTV524310 DDR524310 DNN524310 DXJ524310 EHF524310 ERB524310 FAX524310 FKT524310 FUP524310 GEL524310 GOH524310 GYD524310 HHZ524310 HRV524310 IBR524310 ILN524310 IVJ524310 JFF524310 JPB524310 JYX524310 KIT524310 KSP524310 LCL524310 LMH524310 LWD524310 MFZ524310 MPV524310 MZR524310 NJN524310 NTJ524310 ODF524310 ONB524310 OWX524310 PGT524310 PQP524310 QAL524310 QKH524310 QUD524310 RDZ524310 RNV524310 RXR524310 SHN524310 SRJ524310 TBF524310 TLB524310 TUX524310 UET524310 UOP524310 UYL524310 VIH524310 VSD524310 WBZ524310 WLV524310 WVR524310 J589846 JF589846 TB589846 ACX589846 AMT589846 AWP589846 BGL589846 BQH589846 CAD589846 CJZ589846 CTV589846 DDR589846 DNN589846 DXJ589846 EHF589846 ERB589846 FAX589846 FKT589846 FUP589846 GEL589846 GOH589846 GYD589846 HHZ589846 HRV589846 IBR589846 ILN589846 IVJ589846 JFF589846 JPB589846 JYX589846 KIT589846 KSP589846 LCL589846 LMH589846 LWD589846 MFZ589846 MPV589846 MZR589846 NJN589846 NTJ589846 ODF589846 ONB589846 OWX589846 PGT589846 PQP589846 QAL589846 QKH589846 QUD589846 RDZ589846 RNV589846 RXR589846 SHN589846 SRJ589846 TBF589846 TLB589846 TUX589846 UET589846 UOP589846 UYL589846 VIH589846 VSD589846 WBZ589846 WLV589846 WVR589846 J655382 JF655382 TB655382 ACX655382 AMT655382 AWP655382 BGL655382 BQH655382 CAD655382 CJZ655382 CTV655382 DDR655382 DNN655382 DXJ655382 EHF655382 ERB655382 FAX655382 FKT655382 FUP655382 GEL655382 GOH655382 GYD655382 HHZ655382 HRV655382 IBR655382 ILN655382 IVJ655382 JFF655382 JPB655382 JYX655382 KIT655382 KSP655382 LCL655382 LMH655382 LWD655382 MFZ655382 MPV655382 MZR655382 NJN655382 NTJ655382 ODF655382 ONB655382 OWX655382 PGT655382 PQP655382 QAL655382 QKH655382 QUD655382 RDZ655382 RNV655382 RXR655382 SHN655382 SRJ655382 TBF655382 TLB655382 TUX655382 UET655382 UOP655382 UYL655382 VIH655382 VSD655382 WBZ655382 WLV655382 WVR655382 J720918 JF720918 TB720918 ACX720918 AMT720918 AWP720918 BGL720918 BQH720918 CAD720918 CJZ720918 CTV720918 DDR720918 DNN720918 DXJ720918 EHF720918 ERB720918 FAX720918 FKT720918 FUP720918 GEL720918 GOH720918 GYD720918 HHZ720918 HRV720918 IBR720918 ILN720918 IVJ720918 JFF720918 JPB720918 JYX720918 KIT720918 KSP720918 LCL720918 LMH720918 LWD720918 MFZ720918 MPV720918 MZR720918 NJN720918 NTJ720918 ODF720918 ONB720918 OWX720918 PGT720918 PQP720918 QAL720918 QKH720918 QUD720918 RDZ720918 RNV720918 RXR720918 SHN720918 SRJ720918 TBF720918 TLB720918 TUX720918 UET720918 UOP720918 UYL720918 VIH720918 VSD720918 WBZ720918 WLV720918 WVR720918 J786454 JF786454 TB786454 ACX786454 AMT786454 AWP786454 BGL786454 BQH786454 CAD786454 CJZ786454 CTV786454 DDR786454 DNN786454 DXJ786454 EHF786454 ERB786454 FAX786454 FKT786454 FUP786454 GEL786454 GOH786454 GYD786454 HHZ786454 HRV786454 IBR786454 ILN786454 IVJ786454 JFF786454 JPB786454 JYX786454 KIT786454 KSP786454 LCL786454 LMH786454 LWD786454 MFZ786454 MPV786454 MZR786454 NJN786454 NTJ786454 ODF786454 ONB786454 OWX786454 PGT786454 PQP786454 QAL786454 QKH786454 QUD786454 RDZ786454 RNV786454 RXR786454 SHN786454 SRJ786454 TBF786454 TLB786454 TUX786454 UET786454 UOP786454 UYL786454 VIH786454 VSD786454 WBZ786454 WLV786454 WVR786454 J851990 JF851990 TB851990 ACX851990 AMT851990 AWP851990 BGL851990 BQH851990 CAD851990 CJZ851990 CTV851990 DDR851990 DNN851990 DXJ851990 EHF851990 ERB851990 FAX851990 FKT851990 FUP851990 GEL851990 GOH851990 GYD851990 HHZ851990 HRV851990 IBR851990 ILN851990 IVJ851990 JFF851990 JPB851990 JYX851990 KIT851990 KSP851990 LCL851990 LMH851990 LWD851990 MFZ851990 MPV851990 MZR851990 NJN851990 NTJ851990 ODF851990 ONB851990 OWX851990 PGT851990 PQP851990 QAL851990 QKH851990 QUD851990 RDZ851990 RNV851990 RXR851990 SHN851990 SRJ851990 TBF851990 TLB851990 TUX851990 UET851990 UOP851990 UYL851990 VIH851990 VSD851990 WBZ851990 WLV851990 WVR851990 J917526 JF917526 TB917526 ACX917526 AMT917526 AWP917526 BGL917526 BQH917526 CAD917526 CJZ917526 CTV917526 DDR917526 DNN917526 DXJ917526 EHF917526 ERB917526 FAX917526 FKT917526 FUP917526 GEL917526 GOH917526 GYD917526 HHZ917526 HRV917526 IBR917526 ILN917526 IVJ917526 JFF917526 JPB917526 JYX917526 KIT917526 KSP917526 LCL917526 LMH917526 LWD917526 MFZ917526 MPV917526 MZR917526 NJN917526 NTJ917526 ODF917526 ONB917526 OWX917526 PGT917526 PQP917526 QAL917526 QKH917526 QUD917526 RDZ917526 RNV917526 RXR917526 SHN917526 SRJ917526 TBF917526 TLB917526 TUX917526 UET917526 UOP917526 UYL917526 VIH917526 VSD917526 WBZ917526 WLV917526 WVR917526 J983062 JF983062 TB983062 ACX983062 AMT983062 AWP983062 BGL983062 BQH983062 CAD983062 CJZ983062 CTV983062 DDR983062 DNN983062 DXJ983062 EHF983062 ERB983062 FAX983062 FKT983062 FUP983062 GEL983062 GOH983062 GYD983062 HHZ983062 HRV983062 IBR983062 ILN983062 IVJ983062 JFF983062 JPB983062 JYX983062 KIT983062 KSP983062 LCL983062 LMH983062 LWD983062 MFZ983062 MPV983062 MZR983062 NJN983062 NTJ983062 ODF983062 ONB983062 OWX983062 PGT983062 PQP983062 QAL983062 QKH983062 QUD983062 RDZ983062 RNV983062 RXR983062 SHN983062 SRJ983062 TBF983062 TLB983062 TUX983062 UET983062 UOP983062 UYL983062 VIH983062 VSD983062 WBZ983062 WLV983062 WVR983062 P22:R22 JL22:JN22 TH22:TJ22 ADD22:ADF22 AMZ22:ANB22 AWV22:AWX22 BGR22:BGT22 BQN22:BQP22 CAJ22:CAL22 CKF22:CKH22 CUB22:CUD22 DDX22:DDZ22 DNT22:DNV22 DXP22:DXR22 EHL22:EHN22 ERH22:ERJ22 FBD22:FBF22 FKZ22:FLB22 FUV22:FUX22 GER22:GET22 GON22:GOP22 GYJ22:GYL22 HIF22:HIH22 HSB22:HSD22 IBX22:IBZ22 ILT22:ILV22 IVP22:IVR22 JFL22:JFN22 JPH22:JPJ22 JZD22:JZF22 KIZ22:KJB22 KSV22:KSX22 LCR22:LCT22 LMN22:LMP22 LWJ22:LWL22 MGF22:MGH22 MQB22:MQD22 MZX22:MZZ22 NJT22:NJV22 NTP22:NTR22 ODL22:ODN22 ONH22:ONJ22 OXD22:OXF22 PGZ22:PHB22 PQV22:PQX22 QAR22:QAT22 QKN22:QKP22 QUJ22:QUL22 REF22:REH22 ROB22:ROD22 RXX22:RXZ22 SHT22:SHV22 SRP22:SRR22 TBL22:TBN22 TLH22:TLJ22 TVD22:TVF22 UEZ22:UFB22 UOV22:UOX22 UYR22:UYT22 VIN22:VIP22 VSJ22:VSL22 WCF22:WCH22 WMB22:WMD22 WVX22:WVZ22 P65558:R65558 JL65558:JN65558 TH65558:TJ65558 ADD65558:ADF65558 AMZ65558:ANB65558 AWV65558:AWX65558 BGR65558:BGT65558 BQN65558:BQP65558 CAJ65558:CAL65558 CKF65558:CKH65558 CUB65558:CUD65558 DDX65558:DDZ65558 DNT65558:DNV65558 DXP65558:DXR65558 EHL65558:EHN65558 ERH65558:ERJ65558 FBD65558:FBF65558 FKZ65558:FLB65558 FUV65558:FUX65558 GER65558:GET65558 GON65558:GOP65558 GYJ65558:GYL65558 HIF65558:HIH65558 HSB65558:HSD65558 IBX65558:IBZ65558 ILT65558:ILV65558 IVP65558:IVR65558 JFL65558:JFN65558 JPH65558:JPJ65558 JZD65558:JZF65558 KIZ65558:KJB65558 KSV65558:KSX65558 LCR65558:LCT65558 LMN65558:LMP65558 LWJ65558:LWL65558 MGF65558:MGH65558 MQB65558:MQD65558 MZX65558:MZZ65558 NJT65558:NJV65558 NTP65558:NTR65558 ODL65558:ODN65558 ONH65558:ONJ65558 OXD65558:OXF65558 PGZ65558:PHB65558 PQV65558:PQX65558 QAR65558:QAT65558 QKN65558:QKP65558 QUJ65558:QUL65558 REF65558:REH65558 ROB65558:ROD65558 RXX65558:RXZ65558 SHT65558:SHV65558 SRP65558:SRR65558 TBL65558:TBN65558 TLH65558:TLJ65558 TVD65558:TVF65558 UEZ65558:UFB65558 UOV65558:UOX65558 UYR65558:UYT65558 VIN65558:VIP65558 VSJ65558:VSL65558 WCF65558:WCH65558 WMB65558:WMD65558 WVX65558:WVZ65558 P131094:R131094 JL131094:JN131094 TH131094:TJ131094 ADD131094:ADF131094 AMZ131094:ANB131094 AWV131094:AWX131094 BGR131094:BGT131094 BQN131094:BQP131094 CAJ131094:CAL131094 CKF131094:CKH131094 CUB131094:CUD131094 DDX131094:DDZ131094 DNT131094:DNV131094 DXP131094:DXR131094 EHL131094:EHN131094 ERH131094:ERJ131094 FBD131094:FBF131094 FKZ131094:FLB131094 FUV131094:FUX131094 GER131094:GET131094 GON131094:GOP131094 GYJ131094:GYL131094 HIF131094:HIH131094 HSB131094:HSD131094 IBX131094:IBZ131094 ILT131094:ILV131094 IVP131094:IVR131094 JFL131094:JFN131094 JPH131094:JPJ131094 JZD131094:JZF131094 KIZ131094:KJB131094 KSV131094:KSX131094 LCR131094:LCT131094 LMN131094:LMP131094 LWJ131094:LWL131094 MGF131094:MGH131094 MQB131094:MQD131094 MZX131094:MZZ131094 NJT131094:NJV131094 NTP131094:NTR131094 ODL131094:ODN131094 ONH131094:ONJ131094 OXD131094:OXF131094 PGZ131094:PHB131094 PQV131094:PQX131094 QAR131094:QAT131094 QKN131094:QKP131094 QUJ131094:QUL131094 REF131094:REH131094 ROB131094:ROD131094 RXX131094:RXZ131094 SHT131094:SHV131094 SRP131094:SRR131094 TBL131094:TBN131094 TLH131094:TLJ131094 TVD131094:TVF131094 UEZ131094:UFB131094 UOV131094:UOX131094 UYR131094:UYT131094 VIN131094:VIP131094 VSJ131094:VSL131094 WCF131094:WCH131094 WMB131094:WMD131094 WVX131094:WVZ131094 P196630:R196630 JL196630:JN196630 TH196630:TJ196630 ADD196630:ADF196630 AMZ196630:ANB196630 AWV196630:AWX196630 BGR196630:BGT196630 BQN196630:BQP196630 CAJ196630:CAL196630 CKF196630:CKH196630 CUB196630:CUD196630 DDX196630:DDZ196630 DNT196630:DNV196630 DXP196630:DXR196630 EHL196630:EHN196630 ERH196630:ERJ196630 FBD196630:FBF196630 FKZ196630:FLB196630 FUV196630:FUX196630 GER196630:GET196630 GON196630:GOP196630 GYJ196630:GYL196630 HIF196630:HIH196630 HSB196630:HSD196630 IBX196630:IBZ196630 ILT196630:ILV196630 IVP196630:IVR196630 JFL196630:JFN196630 JPH196630:JPJ196630 JZD196630:JZF196630 KIZ196630:KJB196630 KSV196630:KSX196630 LCR196630:LCT196630 LMN196630:LMP196630 LWJ196630:LWL196630 MGF196630:MGH196630 MQB196630:MQD196630 MZX196630:MZZ196630 NJT196630:NJV196630 NTP196630:NTR196630 ODL196630:ODN196630 ONH196630:ONJ196630 OXD196630:OXF196630 PGZ196630:PHB196630 PQV196630:PQX196630 QAR196630:QAT196630 QKN196630:QKP196630 QUJ196630:QUL196630 REF196630:REH196630 ROB196630:ROD196630 RXX196630:RXZ196630 SHT196630:SHV196630 SRP196630:SRR196630 TBL196630:TBN196630 TLH196630:TLJ196630 TVD196630:TVF196630 UEZ196630:UFB196630 UOV196630:UOX196630 UYR196630:UYT196630 VIN196630:VIP196630 VSJ196630:VSL196630 WCF196630:WCH196630 WMB196630:WMD196630 WVX196630:WVZ196630 P262166:R262166 JL262166:JN262166 TH262166:TJ262166 ADD262166:ADF262166 AMZ262166:ANB262166 AWV262166:AWX262166 BGR262166:BGT262166 BQN262166:BQP262166 CAJ262166:CAL262166 CKF262166:CKH262166 CUB262166:CUD262166 DDX262166:DDZ262166 DNT262166:DNV262166 DXP262166:DXR262166 EHL262166:EHN262166 ERH262166:ERJ262166 FBD262166:FBF262166 FKZ262166:FLB262166 FUV262166:FUX262166 GER262166:GET262166 GON262166:GOP262166 GYJ262166:GYL262166 HIF262166:HIH262166 HSB262166:HSD262166 IBX262166:IBZ262166 ILT262166:ILV262166 IVP262166:IVR262166 JFL262166:JFN262166 JPH262166:JPJ262166 JZD262166:JZF262166 KIZ262166:KJB262166 KSV262166:KSX262166 LCR262166:LCT262166 LMN262166:LMP262166 LWJ262166:LWL262166 MGF262166:MGH262166 MQB262166:MQD262166 MZX262166:MZZ262166 NJT262166:NJV262166 NTP262166:NTR262166 ODL262166:ODN262166 ONH262166:ONJ262166 OXD262166:OXF262166 PGZ262166:PHB262166 PQV262166:PQX262166 QAR262166:QAT262166 QKN262166:QKP262166 QUJ262166:QUL262166 REF262166:REH262166 ROB262166:ROD262166 RXX262166:RXZ262166 SHT262166:SHV262166 SRP262166:SRR262166 TBL262166:TBN262166 TLH262166:TLJ262166 TVD262166:TVF262166 UEZ262166:UFB262166 UOV262166:UOX262166 UYR262166:UYT262166 VIN262166:VIP262166 VSJ262166:VSL262166 WCF262166:WCH262166 WMB262166:WMD262166 WVX262166:WVZ262166 P327702:R327702 JL327702:JN327702 TH327702:TJ327702 ADD327702:ADF327702 AMZ327702:ANB327702 AWV327702:AWX327702 BGR327702:BGT327702 BQN327702:BQP327702 CAJ327702:CAL327702 CKF327702:CKH327702 CUB327702:CUD327702 DDX327702:DDZ327702 DNT327702:DNV327702 DXP327702:DXR327702 EHL327702:EHN327702 ERH327702:ERJ327702 FBD327702:FBF327702 FKZ327702:FLB327702 FUV327702:FUX327702 GER327702:GET327702 GON327702:GOP327702 GYJ327702:GYL327702 HIF327702:HIH327702 HSB327702:HSD327702 IBX327702:IBZ327702 ILT327702:ILV327702 IVP327702:IVR327702 JFL327702:JFN327702 JPH327702:JPJ327702 JZD327702:JZF327702 KIZ327702:KJB327702 KSV327702:KSX327702 LCR327702:LCT327702 LMN327702:LMP327702 LWJ327702:LWL327702 MGF327702:MGH327702 MQB327702:MQD327702 MZX327702:MZZ327702 NJT327702:NJV327702 NTP327702:NTR327702 ODL327702:ODN327702 ONH327702:ONJ327702 OXD327702:OXF327702 PGZ327702:PHB327702 PQV327702:PQX327702 QAR327702:QAT327702 QKN327702:QKP327702 QUJ327702:QUL327702 REF327702:REH327702 ROB327702:ROD327702 RXX327702:RXZ327702 SHT327702:SHV327702 SRP327702:SRR327702 TBL327702:TBN327702 TLH327702:TLJ327702 TVD327702:TVF327702 UEZ327702:UFB327702 UOV327702:UOX327702 UYR327702:UYT327702 VIN327702:VIP327702 VSJ327702:VSL327702 WCF327702:WCH327702 WMB327702:WMD327702 WVX327702:WVZ327702 P393238:R393238 JL393238:JN393238 TH393238:TJ393238 ADD393238:ADF393238 AMZ393238:ANB393238 AWV393238:AWX393238 BGR393238:BGT393238 BQN393238:BQP393238 CAJ393238:CAL393238 CKF393238:CKH393238 CUB393238:CUD393238 DDX393238:DDZ393238 DNT393238:DNV393238 DXP393238:DXR393238 EHL393238:EHN393238 ERH393238:ERJ393238 FBD393238:FBF393238 FKZ393238:FLB393238 FUV393238:FUX393238 GER393238:GET393238 GON393238:GOP393238 GYJ393238:GYL393238 HIF393238:HIH393238 HSB393238:HSD393238 IBX393238:IBZ393238 ILT393238:ILV393238 IVP393238:IVR393238 JFL393238:JFN393238 JPH393238:JPJ393238 JZD393238:JZF393238 KIZ393238:KJB393238 KSV393238:KSX393238 LCR393238:LCT393238 LMN393238:LMP393238 LWJ393238:LWL393238 MGF393238:MGH393238 MQB393238:MQD393238 MZX393238:MZZ393238 NJT393238:NJV393238 NTP393238:NTR393238 ODL393238:ODN393238 ONH393238:ONJ393238 OXD393238:OXF393238 PGZ393238:PHB393238 PQV393238:PQX393238 QAR393238:QAT393238 QKN393238:QKP393238 QUJ393238:QUL393238 REF393238:REH393238 ROB393238:ROD393238 RXX393238:RXZ393238 SHT393238:SHV393238 SRP393238:SRR393238 TBL393238:TBN393238 TLH393238:TLJ393238 TVD393238:TVF393238 UEZ393238:UFB393238 UOV393238:UOX393238 UYR393238:UYT393238 VIN393238:VIP393238 VSJ393238:VSL393238 WCF393238:WCH393238 WMB393238:WMD393238 WVX393238:WVZ393238 P458774:R458774 JL458774:JN458774 TH458774:TJ458774 ADD458774:ADF458774 AMZ458774:ANB458774 AWV458774:AWX458774 BGR458774:BGT458774 BQN458774:BQP458774 CAJ458774:CAL458774 CKF458774:CKH458774 CUB458774:CUD458774 DDX458774:DDZ458774 DNT458774:DNV458774 DXP458774:DXR458774 EHL458774:EHN458774 ERH458774:ERJ458774 FBD458774:FBF458774 FKZ458774:FLB458774 FUV458774:FUX458774 GER458774:GET458774 GON458774:GOP458774 GYJ458774:GYL458774 HIF458774:HIH458774 HSB458774:HSD458774 IBX458774:IBZ458774 ILT458774:ILV458774 IVP458774:IVR458774 JFL458774:JFN458774 JPH458774:JPJ458774 JZD458774:JZF458774 KIZ458774:KJB458774 KSV458774:KSX458774 LCR458774:LCT458774 LMN458774:LMP458774 LWJ458774:LWL458774 MGF458774:MGH458774 MQB458774:MQD458774 MZX458774:MZZ458774 NJT458774:NJV458774 NTP458774:NTR458774 ODL458774:ODN458774 ONH458774:ONJ458774 OXD458774:OXF458774 PGZ458774:PHB458774 PQV458774:PQX458774 QAR458774:QAT458774 QKN458774:QKP458774 QUJ458774:QUL458774 REF458774:REH458774 ROB458774:ROD458774 RXX458774:RXZ458774 SHT458774:SHV458774 SRP458774:SRR458774 TBL458774:TBN458774 TLH458774:TLJ458774 TVD458774:TVF458774 UEZ458774:UFB458774 UOV458774:UOX458774 UYR458774:UYT458774 VIN458774:VIP458774 VSJ458774:VSL458774 WCF458774:WCH458774 WMB458774:WMD458774 WVX458774:WVZ458774 P524310:R524310 JL524310:JN524310 TH524310:TJ524310 ADD524310:ADF524310 AMZ524310:ANB524310 AWV524310:AWX524310 BGR524310:BGT524310 BQN524310:BQP524310 CAJ524310:CAL524310 CKF524310:CKH524310 CUB524310:CUD524310 DDX524310:DDZ524310 DNT524310:DNV524310 DXP524310:DXR524310 EHL524310:EHN524310 ERH524310:ERJ524310 FBD524310:FBF524310 FKZ524310:FLB524310 FUV524310:FUX524310 GER524310:GET524310 GON524310:GOP524310 GYJ524310:GYL524310 HIF524310:HIH524310 HSB524310:HSD524310 IBX524310:IBZ524310 ILT524310:ILV524310 IVP524310:IVR524310 JFL524310:JFN524310 JPH524310:JPJ524310 JZD524310:JZF524310 KIZ524310:KJB524310 KSV524310:KSX524310 LCR524310:LCT524310 LMN524310:LMP524310 LWJ524310:LWL524310 MGF524310:MGH524310 MQB524310:MQD524310 MZX524310:MZZ524310 NJT524310:NJV524310 NTP524310:NTR524310 ODL524310:ODN524310 ONH524310:ONJ524310 OXD524310:OXF524310 PGZ524310:PHB524310 PQV524310:PQX524310 QAR524310:QAT524310 QKN524310:QKP524310 QUJ524310:QUL524310 REF524310:REH524310 ROB524310:ROD524310 RXX524310:RXZ524310 SHT524310:SHV524310 SRP524310:SRR524310 TBL524310:TBN524310 TLH524310:TLJ524310 TVD524310:TVF524310 UEZ524310:UFB524310 UOV524310:UOX524310 UYR524310:UYT524310 VIN524310:VIP524310 VSJ524310:VSL524310 WCF524310:WCH524310 WMB524310:WMD524310 WVX524310:WVZ524310 P589846:R589846 JL589846:JN589846 TH589846:TJ589846 ADD589846:ADF589846 AMZ589846:ANB589846 AWV589846:AWX589846 BGR589846:BGT589846 BQN589846:BQP589846 CAJ589846:CAL589846 CKF589846:CKH589846 CUB589846:CUD589846 DDX589846:DDZ589846 DNT589846:DNV589846 DXP589846:DXR589846 EHL589846:EHN589846 ERH589846:ERJ589846 FBD589846:FBF589846 FKZ589846:FLB589846 FUV589846:FUX589846 GER589846:GET589846 GON589846:GOP589846 GYJ589846:GYL589846 HIF589846:HIH589846 HSB589846:HSD589846 IBX589846:IBZ589846 ILT589846:ILV589846 IVP589846:IVR589846 JFL589846:JFN589846 JPH589846:JPJ589846 JZD589846:JZF589846 KIZ589846:KJB589846 KSV589846:KSX589846 LCR589846:LCT589846 LMN589846:LMP589846 LWJ589846:LWL589846 MGF589846:MGH589846 MQB589846:MQD589846 MZX589846:MZZ589846 NJT589846:NJV589846 NTP589846:NTR589846 ODL589846:ODN589846 ONH589846:ONJ589846 OXD589846:OXF589846 PGZ589846:PHB589846 PQV589846:PQX589846 QAR589846:QAT589846 QKN589846:QKP589846 QUJ589846:QUL589846 REF589846:REH589846 ROB589846:ROD589846 RXX589846:RXZ589846 SHT589846:SHV589846 SRP589846:SRR589846 TBL589846:TBN589846 TLH589846:TLJ589846 TVD589846:TVF589846 UEZ589846:UFB589846 UOV589846:UOX589846 UYR589846:UYT589846 VIN589846:VIP589846 VSJ589846:VSL589846 WCF589846:WCH589846 WMB589846:WMD589846 WVX589846:WVZ589846 P655382:R655382 JL655382:JN655382 TH655382:TJ655382 ADD655382:ADF655382 AMZ655382:ANB655382 AWV655382:AWX655382 BGR655382:BGT655382 BQN655382:BQP655382 CAJ655382:CAL655382 CKF655382:CKH655382 CUB655382:CUD655382 DDX655382:DDZ655382 DNT655382:DNV655382 DXP655382:DXR655382 EHL655382:EHN655382 ERH655382:ERJ655382 FBD655382:FBF655382 FKZ655382:FLB655382 FUV655382:FUX655382 GER655382:GET655382 GON655382:GOP655382 GYJ655382:GYL655382 HIF655382:HIH655382 HSB655382:HSD655382 IBX655382:IBZ655382 ILT655382:ILV655382 IVP655382:IVR655382 JFL655382:JFN655382 JPH655382:JPJ655382 JZD655382:JZF655382 KIZ655382:KJB655382 KSV655382:KSX655382 LCR655382:LCT655382 LMN655382:LMP655382 LWJ655382:LWL655382 MGF655382:MGH655382 MQB655382:MQD655382 MZX655382:MZZ655382 NJT655382:NJV655382 NTP655382:NTR655382 ODL655382:ODN655382 ONH655382:ONJ655382 OXD655382:OXF655382 PGZ655382:PHB655382 PQV655382:PQX655382 QAR655382:QAT655382 QKN655382:QKP655382 QUJ655382:QUL655382 REF655382:REH655382 ROB655382:ROD655382 RXX655382:RXZ655382 SHT655382:SHV655382 SRP655382:SRR655382 TBL655382:TBN655382 TLH655382:TLJ655382 TVD655382:TVF655382 UEZ655382:UFB655382 UOV655382:UOX655382 UYR655382:UYT655382 VIN655382:VIP655382 VSJ655382:VSL655382 WCF655382:WCH655382 WMB655382:WMD655382 WVX655382:WVZ655382 P720918:R720918 JL720918:JN720918 TH720918:TJ720918 ADD720918:ADF720918 AMZ720918:ANB720918 AWV720918:AWX720918 BGR720918:BGT720918 BQN720918:BQP720918 CAJ720918:CAL720918 CKF720918:CKH720918 CUB720918:CUD720918 DDX720918:DDZ720918 DNT720918:DNV720918 DXP720918:DXR720918 EHL720918:EHN720918 ERH720918:ERJ720918 FBD720918:FBF720918 FKZ720918:FLB720918 FUV720918:FUX720918 GER720918:GET720918 GON720918:GOP720918 GYJ720918:GYL720918 HIF720918:HIH720918 HSB720918:HSD720918 IBX720918:IBZ720918 ILT720918:ILV720918 IVP720918:IVR720918 JFL720918:JFN720918 JPH720918:JPJ720918 JZD720918:JZF720918 KIZ720918:KJB720918 KSV720918:KSX720918 LCR720918:LCT720918 LMN720918:LMP720918 LWJ720918:LWL720918 MGF720918:MGH720918 MQB720918:MQD720918 MZX720918:MZZ720918 NJT720918:NJV720918 NTP720918:NTR720918 ODL720918:ODN720918 ONH720918:ONJ720918 OXD720918:OXF720918 PGZ720918:PHB720918 PQV720918:PQX720918 QAR720918:QAT720918 QKN720918:QKP720918 QUJ720918:QUL720918 REF720918:REH720918 ROB720918:ROD720918 RXX720918:RXZ720918 SHT720918:SHV720918 SRP720918:SRR720918 TBL720918:TBN720918 TLH720918:TLJ720918 TVD720918:TVF720918 UEZ720918:UFB720918 UOV720918:UOX720918 UYR720918:UYT720918 VIN720918:VIP720918 VSJ720918:VSL720918 WCF720918:WCH720918 WMB720918:WMD720918 WVX720918:WVZ720918 P786454:R786454 JL786454:JN786454 TH786454:TJ786454 ADD786454:ADF786454 AMZ786454:ANB786454 AWV786454:AWX786454 BGR786454:BGT786454 BQN786454:BQP786454 CAJ786454:CAL786454 CKF786454:CKH786454 CUB786454:CUD786454 DDX786454:DDZ786454 DNT786454:DNV786454 DXP786454:DXR786454 EHL786454:EHN786454 ERH786454:ERJ786454 FBD786454:FBF786454 FKZ786454:FLB786454 FUV786454:FUX786454 GER786454:GET786454 GON786454:GOP786454 GYJ786454:GYL786454 HIF786454:HIH786454 HSB786454:HSD786454 IBX786454:IBZ786454 ILT786454:ILV786454 IVP786454:IVR786454 JFL786454:JFN786454 JPH786454:JPJ786454 JZD786454:JZF786454 KIZ786454:KJB786454 KSV786454:KSX786454 LCR786454:LCT786454 LMN786454:LMP786454 LWJ786454:LWL786454 MGF786454:MGH786454 MQB786454:MQD786454 MZX786454:MZZ786454 NJT786454:NJV786454 NTP786454:NTR786454 ODL786454:ODN786454 ONH786454:ONJ786454 OXD786454:OXF786454 PGZ786454:PHB786454 PQV786454:PQX786454 QAR786454:QAT786454 QKN786454:QKP786454 QUJ786454:QUL786454 REF786454:REH786454 ROB786454:ROD786454 RXX786454:RXZ786454 SHT786454:SHV786454 SRP786454:SRR786454 TBL786454:TBN786454 TLH786454:TLJ786454 TVD786454:TVF786454 UEZ786454:UFB786454 UOV786454:UOX786454 UYR786454:UYT786454 VIN786454:VIP786454 VSJ786454:VSL786454 WCF786454:WCH786454 WMB786454:WMD786454 WVX786454:WVZ786454 P851990:R851990 JL851990:JN851990 TH851990:TJ851990 ADD851990:ADF851990 AMZ851990:ANB851990 AWV851990:AWX851990 BGR851990:BGT851990 BQN851990:BQP851990 CAJ851990:CAL851990 CKF851990:CKH851990 CUB851990:CUD851990 DDX851990:DDZ851990 DNT851990:DNV851990 DXP851990:DXR851990 EHL851990:EHN851990 ERH851990:ERJ851990 FBD851990:FBF851990 FKZ851990:FLB851990 FUV851990:FUX851990 GER851990:GET851990 GON851990:GOP851990 GYJ851990:GYL851990 HIF851990:HIH851990 HSB851990:HSD851990 IBX851990:IBZ851990 ILT851990:ILV851990 IVP851990:IVR851990 JFL851990:JFN851990 JPH851990:JPJ851990 JZD851990:JZF851990 KIZ851990:KJB851990 KSV851990:KSX851990 LCR851990:LCT851990 LMN851990:LMP851990 LWJ851990:LWL851990 MGF851990:MGH851990 MQB851990:MQD851990 MZX851990:MZZ851990 NJT851990:NJV851990 NTP851990:NTR851990 ODL851990:ODN851990 ONH851990:ONJ851990 OXD851990:OXF851990 PGZ851990:PHB851990 PQV851990:PQX851990 QAR851990:QAT851990 QKN851990:QKP851990 QUJ851990:QUL851990 REF851990:REH851990 ROB851990:ROD851990 RXX851990:RXZ851990 SHT851990:SHV851990 SRP851990:SRR851990 TBL851990:TBN851990 TLH851990:TLJ851990 TVD851990:TVF851990 UEZ851990:UFB851990 UOV851990:UOX851990 UYR851990:UYT851990 VIN851990:VIP851990 VSJ851990:VSL851990 WCF851990:WCH851990 WMB851990:WMD851990 WVX851990:WVZ851990 P917526:R917526 JL917526:JN917526 TH917526:TJ917526 ADD917526:ADF917526 AMZ917526:ANB917526 AWV917526:AWX917526 BGR917526:BGT917526 BQN917526:BQP917526 CAJ917526:CAL917526 CKF917526:CKH917526 CUB917526:CUD917526 DDX917526:DDZ917526 DNT917526:DNV917526 DXP917526:DXR917526 EHL917526:EHN917526 ERH917526:ERJ917526 FBD917526:FBF917526 FKZ917526:FLB917526 FUV917526:FUX917526 GER917526:GET917526 GON917526:GOP917526 GYJ917526:GYL917526 HIF917526:HIH917526 HSB917526:HSD917526 IBX917526:IBZ917526 ILT917526:ILV917526 IVP917526:IVR917526 JFL917526:JFN917526 JPH917526:JPJ917526 JZD917526:JZF917526 KIZ917526:KJB917526 KSV917526:KSX917526 LCR917526:LCT917526 LMN917526:LMP917526 LWJ917526:LWL917526 MGF917526:MGH917526 MQB917526:MQD917526 MZX917526:MZZ917526 NJT917526:NJV917526 NTP917526:NTR917526 ODL917526:ODN917526 ONH917526:ONJ917526 OXD917526:OXF917526 PGZ917526:PHB917526 PQV917526:PQX917526 QAR917526:QAT917526 QKN917526:QKP917526 QUJ917526:QUL917526 REF917526:REH917526 ROB917526:ROD917526 RXX917526:RXZ917526 SHT917526:SHV917526 SRP917526:SRR917526 TBL917526:TBN917526 TLH917526:TLJ917526 TVD917526:TVF917526 UEZ917526:UFB917526 UOV917526:UOX917526 UYR917526:UYT917526 VIN917526:VIP917526 VSJ917526:VSL917526 WCF917526:WCH917526 WMB917526:WMD917526 WVX917526:WVZ917526 P983062:R983062 JL983062:JN983062 TH983062:TJ983062 ADD983062:ADF983062 AMZ983062:ANB983062 AWV983062:AWX983062 BGR983062:BGT983062 BQN983062:BQP983062 CAJ983062:CAL983062 CKF983062:CKH983062 CUB983062:CUD983062 DDX983062:DDZ983062 DNT983062:DNV983062 DXP983062:DXR983062 EHL983062:EHN983062 ERH983062:ERJ983062 FBD983062:FBF983062 FKZ983062:FLB983062 FUV983062:FUX983062 GER983062:GET983062 GON983062:GOP983062 GYJ983062:GYL983062 HIF983062:HIH983062 HSB983062:HSD983062 IBX983062:IBZ983062 ILT983062:ILV983062 IVP983062:IVR983062 JFL983062:JFN983062 JPH983062:JPJ983062 JZD983062:JZF983062 KIZ983062:KJB983062 KSV983062:KSX983062 LCR983062:LCT983062 LMN983062:LMP983062 LWJ983062:LWL983062 MGF983062:MGH983062 MQB983062:MQD983062 MZX983062:MZZ983062 NJT983062:NJV983062 NTP983062:NTR983062 ODL983062:ODN983062 ONH983062:ONJ983062 OXD983062:OXF983062 PGZ983062:PHB983062 PQV983062:PQX983062 QAR983062:QAT983062 QKN983062:QKP983062 QUJ983062:QUL983062 REF983062:REH983062 ROB983062:ROD983062 RXX983062:RXZ983062 SHT983062:SHV983062 SRP983062:SRR983062 TBL983062:TBN983062 TLH983062:TLJ983062 TVD983062:TVF983062 UEZ983062:UFB983062 UOV983062:UOX983062 UYR983062:UYT983062 VIN983062:VIP983062 VSJ983062:VSL983062 WCF983062:WCH983062 WMB983062:WMD983062 WVX983062:WVZ983062"/>
  </dataValidations>
  <printOptions horizontalCentered="1" verticalCentered="1"/>
  <pageMargins left="0.78740157480314965" right="0.78740157480314965" top="0.98425196850393704" bottom="0.98425196850393704" header="0.51181102362204722" footer="0.51181102362204722"/>
  <pageSetup paperSize="9" scale="95"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dimension ref="A1:J22"/>
  <sheetViews>
    <sheetView tabSelected="1" workbookViewId="0">
      <selection activeCell="M9" sqref="M9"/>
    </sheetView>
  </sheetViews>
  <sheetFormatPr defaultRowHeight="12.75"/>
  <sheetData>
    <row r="1" spans="1:10" ht="15">
      <c r="A1" s="233" t="s">
        <v>82</v>
      </c>
      <c r="B1" s="234"/>
      <c r="C1" s="234"/>
      <c r="D1" s="234"/>
      <c r="E1" s="234"/>
      <c r="F1" s="234"/>
      <c r="G1" s="234"/>
      <c r="H1" s="234"/>
      <c r="I1" s="234"/>
      <c r="J1" s="235"/>
    </row>
    <row r="2" spans="1:10" ht="14.25">
      <c r="A2" s="236" t="s">
        <v>83</v>
      </c>
      <c r="B2" s="237"/>
      <c r="C2" s="237"/>
      <c r="D2" s="237"/>
      <c r="E2" s="237"/>
      <c r="F2" s="237"/>
      <c r="G2" s="237"/>
      <c r="H2" s="237"/>
      <c r="I2" s="237"/>
      <c r="J2" s="238"/>
    </row>
    <row r="3" spans="1:10" ht="14.25">
      <c r="A3" s="236" t="s">
        <v>84</v>
      </c>
      <c r="B3" s="237"/>
      <c r="C3" s="237"/>
      <c r="D3" s="237"/>
      <c r="E3" s="237"/>
      <c r="F3" s="237"/>
      <c r="G3" s="237"/>
      <c r="H3" s="237"/>
      <c r="I3" s="237"/>
      <c r="J3" s="238"/>
    </row>
    <row r="4" spans="1:10" ht="14.25">
      <c r="A4" s="239"/>
      <c r="B4" s="240"/>
      <c r="C4" s="240"/>
      <c r="D4" s="240"/>
      <c r="E4" s="240"/>
      <c r="F4" s="240"/>
      <c r="G4" s="240"/>
      <c r="H4" s="240"/>
      <c r="I4" s="240"/>
      <c r="J4" s="241"/>
    </row>
    <row r="5" spans="1:10" ht="13.5" thickBot="1">
      <c r="A5" s="242"/>
      <c r="B5" s="232"/>
      <c r="C5" s="232"/>
      <c r="D5" s="232"/>
      <c r="E5" s="232"/>
      <c r="F5" s="232"/>
      <c r="G5" s="232"/>
      <c r="H5" s="232"/>
      <c r="I5" s="232"/>
      <c r="J5" s="243"/>
    </row>
    <row r="6" spans="1:10">
      <c r="A6" s="52" t="s">
        <v>54</v>
      </c>
      <c r="B6" s="217" t="s">
        <v>56</v>
      </c>
      <c r="C6" s="217"/>
      <c r="D6" s="217"/>
      <c r="E6" s="217"/>
      <c r="F6" s="217"/>
      <c r="G6" s="217"/>
      <c r="H6" s="217"/>
      <c r="I6" s="63" t="s">
        <v>57</v>
      </c>
      <c r="J6" s="53"/>
    </row>
    <row r="7" spans="1:10">
      <c r="A7" s="54"/>
      <c r="B7" s="60" t="s">
        <v>58</v>
      </c>
      <c r="C7" s="216" t="s">
        <v>59</v>
      </c>
      <c r="D7" s="216"/>
      <c r="E7" s="216"/>
      <c r="F7" s="216"/>
      <c r="G7" s="216"/>
      <c r="H7" s="216"/>
      <c r="I7" s="60" t="s">
        <v>60</v>
      </c>
      <c r="J7" s="55">
        <v>0.5</v>
      </c>
    </row>
    <row r="8" spans="1:10">
      <c r="A8" s="54"/>
      <c r="B8" s="60" t="s">
        <v>61</v>
      </c>
      <c r="C8" s="216" t="s">
        <v>62</v>
      </c>
      <c r="D8" s="216"/>
      <c r="E8" s="216"/>
      <c r="F8" s="216"/>
      <c r="G8" s="216"/>
      <c r="H8" s="216"/>
      <c r="I8" s="60" t="s">
        <v>60</v>
      </c>
      <c r="J8" s="55">
        <v>0.4</v>
      </c>
    </row>
    <row r="9" spans="1:10">
      <c r="A9" s="54"/>
      <c r="B9" s="60" t="s">
        <v>63</v>
      </c>
      <c r="C9" s="216" t="s">
        <v>64</v>
      </c>
      <c r="D9" s="216"/>
      <c r="E9" s="216"/>
      <c r="F9" s="216"/>
      <c r="G9" s="216"/>
      <c r="H9" s="216"/>
      <c r="I9" s="60" t="s">
        <v>60</v>
      </c>
      <c r="J9" s="55">
        <v>1.3</v>
      </c>
    </row>
    <row r="10" spans="1:10">
      <c r="A10" s="54"/>
      <c r="B10" s="60" t="s">
        <v>65</v>
      </c>
      <c r="C10" s="216" t="s">
        <v>66</v>
      </c>
      <c r="D10" s="216"/>
      <c r="E10" s="216"/>
      <c r="F10" s="216"/>
      <c r="G10" s="216"/>
      <c r="H10" s="216"/>
      <c r="I10" s="60" t="s">
        <v>57</v>
      </c>
      <c r="J10" s="55">
        <v>1</v>
      </c>
    </row>
    <row r="11" spans="1:10">
      <c r="A11" s="54"/>
      <c r="B11" s="60" t="s">
        <v>67</v>
      </c>
      <c r="C11" s="216" t="s">
        <v>68</v>
      </c>
      <c r="D11" s="216"/>
      <c r="E11" s="216"/>
      <c r="F11" s="216"/>
      <c r="G11" s="216"/>
      <c r="H11" s="216"/>
      <c r="I11" s="60" t="s">
        <v>57</v>
      </c>
      <c r="J11" s="55">
        <v>1.05</v>
      </c>
    </row>
    <row r="12" spans="1:10">
      <c r="A12" s="219"/>
      <c r="B12" s="220"/>
      <c r="C12" s="220"/>
      <c r="D12" s="220"/>
      <c r="E12" s="220"/>
      <c r="F12" s="220"/>
      <c r="G12" s="220"/>
      <c r="H12" s="220"/>
      <c r="I12" s="220"/>
      <c r="J12" s="221"/>
    </row>
    <row r="13" spans="1:10">
      <c r="A13" s="219"/>
      <c r="B13" s="220"/>
      <c r="C13" s="220"/>
      <c r="D13" s="220"/>
      <c r="E13" s="220"/>
      <c r="F13" s="220"/>
      <c r="G13" s="220"/>
      <c r="H13" s="220"/>
      <c r="I13" s="220"/>
      <c r="J13" s="221"/>
    </row>
    <row r="14" spans="1:10">
      <c r="A14" s="56" t="s">
        <v>55</v>
      </c>
      <c r="B14" s="222" t="s">
        <v>69</v>
      </c>
      <c r="C14" s="222"/>
      <c r="D14" s="222"/>
      <c r="E14" s="222"/>
      <c r="F14" s="222"/>
      <c r="G14" s="222"/>
      <c r="H14" s="222"/>
      <c r="I14" s="62" t="s">
        <v>57</v>
      </c>
      <c r="J14" s="57"/>
    </row>
    <row r="15" spans="1:10">
      <c r="A15" s="54"/>
      <c r="B15" s="60" t="s">
        <v>58</v>
      </c>
      <c r="C15" s="216" t="s">
        <v>59</v>
      </c>
      <c r="D15" s="216"/>
      <c r="E15" s="216"/>
      <c r="F15" s="216"/>
      <c r="G15" s="216"/>
      <c r="H15" s="216"/>
      <c r="I15" s="60" t="s">
        <v>60</v>
      </c>
      <c r="J15" s="55">
        <v>0.5</v>
      </c>
    </row>
    <row r="16" spans="1:10">
      <c r="A16" s="54"/>
      <c r="B16" s="60" t="s">
        <v>61</v>
      </c>
      <c r="C16" s="216" t="s">
        <v>62</v>
      </c>
      <c r="D16" s="216"/>
      <c r="E16" s="216"/>
      <c r="F16" s="216"/>
      <c r="G16" s="216"/>
      <c r="H16" s="216"/>
      <c r="I16" s="60" t="s">
        <v>60</v>
      </c>
      <c r="J16" s="55">
        <v>0.4</v>
      </c>
    </row>
    <row r="17" spans="1:10">
      <c r="A17" s="54"/>
      <c r="B17" s="60" t="s">
        <v>63</v>
      </c>
      <c r="C17" s="216" t="s">
        <v>64</v>
      </c>
      <c r="D17" s="216"/>
      <c r="E17" s="216"/>
      <c r="F17" s="216"/>
      <c r="G17" s="216"/>
      <c r="H17" s="216"/>
      <c r="I17" s="60" t="s">
        <v>60</v>
      </c>
      <c r="J17" s="55">
        <v>1.3</v>
      </c>
    </row>
    <row r="18" spans="1:10">
      <c r="A18" s="54"/>
      <c r="B18" s="60" t="s">
        <v>65</v>
      </c>
      <c r="C18" s="216" t="s">
        <v>66</v>
      </c>
      <c r="D18" s="216"/>
      <c r="E18" s="216"/>
      <c r="F18" s="216"/>
      <c r="G18" s="216"/>
      <c r="H18" s="216"/>
      <c r="I18" s="60" t="s">
        <v>57</v>
      </c>
      <c r="J18" s="55">
        <v>1</v>
      </c>
    </row>
    <row r="19" spans="1:10" ht="13.5" thickBot="1">
      <c r="A19" s="58"/>
      <c r="B19" s="61" t="s">
        <v>70</v>
      </c>
      <c r="C19" s="218" t="s">
        <v>71</v>
      </c>
      <c r="D19" s="218"/>
      <c r="E19" s="218"/>
      <c r="F19" s="218"/>
      <c r="G19" s="218"/>
      <c r="H19" s="218"/>
      <c r="I19" s="61" t="s">
        <v>57</v>
      </c>
      <c r="J19" s="59">
        <v>1.05</v>
      </c>
    </row>
    <row r="20" spans="1:10" ht="30.75" customHeight="1">
      <c r="A20" s="229"/>
      <c r="B20" s="230"/>
      <c r="C20" s="230"/>
      <c r="D20" s="230"/>
      <c r="E20" s="230"/>
      <c r="F20" s="230"/>
      <c r="G20" s="230"/>
      <c r="H20" s="230"/>
      <c r="I20" s="230"/>
      <c r="J20" s="231"/>
    </row>
    <row r="21" spans="1:10">
      <c r="A21" s="224" t="s">
        <v>80</v>
      </c>
      <c r="B21" s="223"/>
      <c r="C21" s="223"/>
      <c r="D21" s="223"/>
      <c r="E21" s="223"/>
      <c r="F21" s="223"/>
      <c r="G21" s="223"/>
      <c r="H21" s="223"/>
      <c r="I21" s="223"/>
      <c r="J21" s="225"/>
    </row>
    <row r="22" spans="1:10" ht="13.5" thickBot="1">
      <c r="A22" s="227" t="s">
        <v>81</v>
      </c>
      <c r="B22" s="226"/>
      <c r="C22" s="226"/>
      <c r="D22" s="226"/>
      <c r="E22" s="226"/>
      <c r="F22" s="226"/>
      <c r="G22" s="226"/>
      <c r="H22" s="226"/>
      <c r="I22" s="226"/>
      <c r="J22" s="228"/>
    </row>
  </sheetData>
  <mergeCells count="19">
    <mergeCell ref="A1:J1"/>
    <mergeCell ref="A2:J2"/>
    <mergeCell ref="A3:J3"/>
    <mergeCell ref="A21:J21"/>
    <mergeCell ref="A22:J22"/>
    <mergeCell ref="C18:H18"/>
    <mergeCell ref="C19:H19"/>
    <mergeCell ref="A12:J12"/>
    <mergeCell ref="A13:J13"/>
    <mergeCell ref="B14:H14"/>
    <mergeCell ref="C15:H15"/>
    <mergeCell ref="C16:H16"/>
    <mergeCell ref="C17:H17"/>
    <mergeCell ref="C11:H11"/>
    <mergeCell ref="B6:H6"/>
    <mergeCell ref="C7:H7"/>
    <mergeCell ref="C8:H8"/>
    <mergeCell ref="C9:H9"/>
    <mergeCell ref="C10:H10"/>
  </mergeCells>
  <printOptions horizontalCentered="1" verticalCentered="1"/>
  <pageMargins left="0.51181102362204722" right="0.51181102362204722" top="0.78740157480314965" bottom="0.78740157480314965"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2</vt:i4>
      </vt:variant>
    </vt:vector>
  </HeadingPairs>
  <TitlesOfParts>
    <vt:vector size="5" baseType="lpstr">
      <vt:lpstr>ORÇAMENTARIA</vt:lpstr>
      <vt:lpstr>BDI TCU 2622 -URBANAS </vt:lpstr>
      <vt:lpstr>COMPOSIÇÃO</vt:lpstr>
      <vt:lpstr>'BDI TCU 2622 -URBANAS '!Area_de_impressao</vt:lpstr>
      <vt:lpstr>ORÇAMENTARIA!Area_de_impressao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juscelinomariano</dc:creator>
  <cp:lastModifiedBy>paulapereira</cp:lastModifiedBy>
  <cp:lastPrinted>2018-10-24T11:27:59Z</cp:lastPrinted>
  <dcterms:created xsi:type="dcterms:W3CDTF">2017-02-02T12:38:08Z</dcterms:created>
  <dcterms:modified xsi:type="dcterms:W3CDTF">2018-10-24T11:28:00Z</dcterms:modified>
</cp:coreProperties>
</file>